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975" windowWidth="3690" windowHeight="4320" activeTab="0"/>
  </bookViews>
  <sheets>
    <sheet name="отчет о приб.и убыт." sheetId="1" r:id="rId1"/>
  </sheets>
  <externalReferences>
    <externalReference r:id="rId4"/>
    <externalReference r:id="rId5"/>
  </externalReferences>
  <definedNames>
    <definedName name="едизм">'[1]Баланс'!$B$26:$B$28</definedName>
    <definedName name="_xlnm.Print_Area" localSheetId="0">'отчет о приб.и убыт.'!$A$1:$N$72</definedName>
  </definedNames>
  <calcPr fullCalcOnLoad="1"/>
</workbook>
</file>

<file path=xl/comments1.xml><?xml version="1.0" encoding="utf-8"?>
<comments xmlns="http://schemas.openxmlformats.org/spreadsheetml/2006/main">
  <authors>
    <author>КонсульнатПлюс примечание</author>
  </authors>
  <commentList>
    <comment ref="G19" authorId="0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графе 3  показываются данные за отчетный период.
</t>
        </r>
      </text>
    </comment>
    <comment ref="K19" authorId="0">
      <text>
        <r>
          <rPr>
            <b/>
            <sz val="9"/>
            <rFont val="Times New Roman"/>
            <family val="1"/>
          </rPr>
          <t>КонсульнатПлюс примечание:</t>
        </r>
        <r>
          <rPr>
            <sz val="9"/>
            <rFont val="Times New Roman"/>
            <family val="1"/>
          </rPr>
          <t xml:space="preserve">
В графе 4 показываются данные за период предыдущего года, аналогичный отчетному периоду</t>
        </r>
      </text>
    </comment>
  </commentList>
</comments>
</file>

<file path=xl/sharedStrings.xml><?xml version="1.0" encoding="utf-8"?>
<sst xmlns="http://schemas.openxmlformats.org/spreadsheetml/2006/main" count="94" uniqueCount="80">
  <si>
    <t>-</t>
  </si>
  <si>
    <t>Наименование показателей</t>
  </si>
  <si>
    <t>010</t>
  </si>
  <si>
    <t>020</t>
  </si>
  <si>
    <t>030</t>
  </si>
  <si>
    <t>040</t>
  </si>
  <si>
    <t>Управленческие расходы</t>
  </si>
  <si>
    <t>050</t>
  </si>
  <si>
    <t>Расходы на реализацию</t>
  </si>
  <si>
    <t>060</t>
  </si>
  <si>
    <t>070</t>
  </si>
  <si>
    <t>080</t>
  </si>
  <si>
    <t>090</t>
  </si>
  <si>
    <t>140</t>
  </si>
  <si>
    <t>220</t>
  </si>
  <si>
    <t>Налог на прибыль</t>
  </si>
  <si>
    <t>Код строки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</si>
  <si>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</si>
  <si>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</si>
  <si>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</si>
  <si>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</si>
  <si>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</si>
  <si>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</si>
  <si>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</si>
  <si>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В том числе:</t>
  </si>
  <si>
    <t xml:space="preserve">Руководитель </t>
  </si>
  <si>
    <t>(подпись)</t>
  </si>
  <si>
    <t>(инициалы, фамилия)</t>
  </si>
  <si>
    <t>Главный бухгалтер</t>
  </si>
  <si>
    <t>ОТЧЕТ</t>
  </si>
  <si>
    <t>о прибылях и убытках</t>
  </si>
  <si>
    <t>за</t>
  </si>
  <si>
    <t>Выручка от реализации продукции, товаров, работ, услуг</t>
  </si>
  <si>
    <t>Себестоимость реализованной продукции, товаров, работ, услуг</t>
  </si>
  <si>
    <t>Валовая прибыль (010 – 020)</t>
  </si>
  <si>
    <t>Прибыль (убыток) от реализации продукции, товаров, работ, услуг (030 – 040 – 050)</t>
  </si>
  <si>
    <t>Прочие доходы по текущей деятельности</t>
  </si>
  <si>
    <t>Прочие расходы по текущей деятельности</t>
  </si>
  <si>
    <t>Прибыль (убыток) от текущей деятельности
(± 060 + 070 – 080)</t>
  </si>
  <si>
    <t>Доходы по инвестиционной деятельности</t>
  </si>
  <si>
    <t>доходы от выбытия основных средств, нематериальных активов и других долгосрочных активов</t>
  </si>
  <si>
    <t>101</t>
  </si>
  <si>
    <t>доходы от участия в уставном капитале других организаций</t>
  </si>
  <si>
    <t>проценты к получению</t>
  </si>
  <si>
    <t>прочие доходы по инвестиционной деятельности</t>
  </si>
  <si>
    <t>Расходы по инвестиционной деятельности</t>
  </si>
  <si>
    <t>расходы от выбытия основных средств, нематериальных активов и других долгосрочных активов</t>
  </si>
  <si>
    <t>прочие расходы по инвестиционной деятельности</t>
  </si>
  <si>
    <t>Доходы по финансовой деятельности</t>
  </si>
  <si>
    <t>курсовые разницы от пересчета активов и обязательств</t>
  </si>
  <si>
    <t>прочие доходы по финансовой деятельности</t>
  </si>
  <si>
    <t>Расходы по финансовой деятельности</t>
  </si>
  <si>
    <t>проценты к уплате</t>
  </si>
  <si>
    <t>прочие расходы по финансовой деятельности</t>
  </si>
  <si>
    <t>170</t>
  </si>
  <si>
    <t>Изменение отложенных налоговых активов</t>
  </si>
  <si>
    <t>180</t>
  </si>
  <si>
    <t>Изменение отложенных налоговых обязательств</t>
  </si>
  <si>
    <t>190</t>
  </si>
  <si>
    <t>Прочие налоги и сборы, исчисляемые из прибыли (дохода)</t>
  </si>
  <si>
    <t>Результат от переоценки долгосрочных активов, не включаемый в чистую прибыль (убыток)</t>
  </si>
  <si>
    <t>Результат от прочих операций, не включаемый в чистую прибыль (убыток)</t>
  </si>
  <si>
    <t>230</t>
  </si>
  <si>
    <t>Совокупная прибыль (убыток) (± 210 ± 220 ± 230)</t>
  </si>
  <si>
    <t>Базовая прибыль (убыток) на акцию</t>
  </si>
  <si>
    <t>Разводненная прибыль (убыток) на акцию</t>
  </si>
  <si>
    <t>205</t>
  </si>
  <si>
    <t xml:space="preserve">к постановлению Министерства финансов 
Республики Беларусь </t>
  </si>
  <si>
    <t xml:space="preserve">    31.10.2011 № 111</t>
  </si>
  <si>
    <t>Приложение 2</t>
  </si>
  <si>
    <t>За</t>
  </si>
  <si>
    <t xml:space="preserve">За </t>
  </si>
  <si>
    <t>Прибыль (убыток) от инвестиционной и финансовой деятельности (100 - 110 + 120 - 130)</t>
  </si>
  <si>
    <t>Прибыль (убыток) до налогообложения (± 090 ± 140)</t>
  </si>
  <si>
    <t>150</t>
  </si>
  <si>
    <t>160</t>
  </si>
  <si>
    <t>Прочие платежи, исчисляемые из прибыли (дохода)</t>
  </si>
  <si>
    <t>200</t>
  </si>
  <si>
    <t>Прибыль (убыток), перераспределяемые в пределах юридического лица</t>
  </si>
  <si>
    <t>Чистая прибыль (убыток) 
(± 150 – 160 ± 170 ± 180 – 190 – 200)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</si>
</sst>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0"/>
    <numFmt numFmtId="173" formatCode="00"/>
    <numFmt numFmtId="174" formatCode="[$-FC19]d\ mmmm\ yyyy\ &quot;года&quot;"/>
    <numFmt numFmtId="175" formatCode="[$-FC19]&quot;На &quot;d\ mmmm\ yyyy\ &quot;года&quot;"/>
    <numFmt numFmtId="176" formatCode="_-* #,##0_р_._-;\-* #,##0_р_._-;_-* &quot;-&quot;??_р_._-;_-@_-"/>
    <numFmt numFmtId="177" formatCode="_(#,##0_);\(#,##0\);_(* &quot;-&quot;??_);_(@_)"/>
    <numFmt numFmtId="178" formatCode="[$-F800]dddd\,\ mmmm\ dd\,\ yyyy"/>
    <numFmt numFmtId="179" formatCode="[$-FC19]d\ mmmm\ yyyy\ &quot;г.&quot;"/>
    <numFmt numFmtId="180" formatCode="[$-FC19]\ yyyy\ &quot;года&quot;"/>
    <numFmt numFmtId="181" formatCode="[$-FC19]&quot;за &quot;mmmm"/>
    <numFmt numFmtId="182" formatCode="\(#,##0\);\(#,##0\);_(* &quot;-&quot;??_);_(@_)"/>
    <numFmt numFmtId="183" formatCode="\(#,##0\);\(\-#,##0\);_(* &quot;-&quot;??_);_(@_)"/>
  </numFmts>
  <fonts count="1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Arial Cyr"/>
      <family val="0"/>
    </font>
    <font>
      <i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 quotePrefix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78" fontId="8" fillId="2" borderId="0" xfId="0" applyNumberFormat="1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 quotePrefix="1">
      <alignment horizontal="left" vertical="center" indent="3"/>
      <protection hidden="1"/>
    </xf>
    <xf numFmtId="174" fontId="3" fillId="2" borderId="2" xfId="0" applyNumberFormat="1" applyFont="1" applyFill="1" applyBorder="1" applyAlignment="1" applyProtection="1">
      <alignment horizontal="right" vertical="center" shrinkToFit="1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174" fontId="3" fillId="2" borderId="2" xfId="0" applyNumberFormat="1" applyFont="1" applyFill="1" applyBorder="1" applyAlignment="1" applyProtection="1">
      <alignment horizontal="left" vertical="center" shrinkToFit="1"/>
      <protection hidden="1"/>
    </xf>
    <xf numFmtId="180" fontId="2" fillId="2" borderId="0" xfId="0" applyNumberFormat="1" applyFont="1" applyFill="1" applyBorder="1" applyAlignment="1" applyProtection="1">
      <alignment horizontal="left" vertical="center"/>
      <protection hidden="1"/>
    </xf>
    <xf numFmtId="180" fontId="4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181" fontId="9" fillId="2" borderId="4" xfId="0" applyNumberFormat="1" applyFont="1" applyFill="1" applyBorder="1" applyAlignment="1" applyProtection="1" quotePrefix="1">
      <alignment horizontal="center" vertical="center" wrapText="1"/>
      <protection hidden="1"/>
    </xf>
    <xf numFmtId="181" fontId="9" fillId="2" borderId="5" xfId="0" applyNumberFormat="1" applyFont="1" applyFill="1" applyBorder="1" applyAlignment="1" applyProtection="1">
      <alignment horizontal="center" vertical="center" wrapText="1"/>
      <protection hidden="1"/>
    </xf>
    <xf numFmtId="175" fontId="9" fillId="2" borderId="6" xfId="0" applyNumberFormat="1" applyFont="1" applyFill="1" applyBorder="1" applyAlignment="1" applyProtection="1">
      <alignment horizontal="center" vertical="center" wrapText="1"/>
      <protection hidden="1"/>
    </xf>
    <xf numFmtId="175" fontId="9" fillId="2" borderId="4" xfId="0" applyNumberFormat="1" applyFont="1" applyFill="1" applyBorder="1" applyAlignment="1" applyProtection="1" quotePrefix="1">
      <alignment horizontal="center" vertical="center" wrapText="1"/>
      <protection hidden="1"/>
    </xf>
    <xf numFmtId="175" fontId="9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49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/>
      <protection hidden="1"/>
    </xf>
    <xf numFmtId="181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175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11" fillId="2" borderId="5" xfId="0" applyFont="1" applyFill="1" applyBorder="1" applyAlignment="1" applyProtection="1" quotePrefix="1">
      <alignment horizontal="center" vertical="center"/>
      <protection hidden="1"/>
    </xf>
    <xf numFmtId="0" fontId="11" fillId="2" borderId="0" xfId="0" applyFont="1" applyFill="1" applyBorder="1" applyAlignment="1" applyProtection="1" quotePrefix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 quotePrefix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178" fontId="8" fillId="2" borderId="0" xfId="0" applyNumberFormat="1" applyFont="1" applyFill="1" applyBorder="1" applyAlignment="1" applyProtection="1">
      <alignment horizontal="left" vertical="center" indent="1"/>
      <protection locked="0"/>
    </xf>
    <xf numFmtId="41" fontId="8" fillId="2" borderId="2" xfId="0" applyNumberFormat="1" applyFont="1" applyFill="1" applyBorder="1" applyAlignment="1" applyProtection="1">
      <alignment horizontal="center" vertical="center" shrinkToFit="1"/>
      <protection hidden="1"/>
    </xf>
    <xf numFmtId="177" fontId="2" fillId="2" borderId="9" xfId="0" applyNumberFormat="1" applyFont="1" applyFill="1" applyBorder="1" applyAlignment="1" applyProtection="1">
      <alignment horizontal="center" vertical="center"/>
      <protection locked="0"/>
    </xf>
    <xf numFmtId="177" fontId="2" fillId="2" borderId="3" xfId="0" applyNumberFormat="1" applyFont="1" applyFill="1" applyBorder="1" applyAlignment="1" applyProtection="1">
      <alignment horizontal="center" vertical="center"/>
      <protection locked="0"/>
    </xf>
    <xf numFmtId="177" fontId="2" fillId="2" borderId="10" xfId="0" applyNumberFormat="1" applyFont="1" applyFill="1" applyBorder="1" applyAlignment="1" applyProtection="1">
      <alignment horizontal="center" vertical="center"/>
      <protection locked="0"/>
    </xf>
    <xf numFmtId="177" fontId="2" fillId="4" borderId="9" xfId="0" applyNumberFormat="1" applyFont="1" applyFill="1" applyBorder="1" applyAlignment="1" applyProtection="1">
      <alignment horizontal="center" vertical="center"/>
      <protection hidden="1"/>
    </xf>
    <xf numFmtId="177" fontId="2" fillId="4" borderId="3" xfId="0" applyNumberFormat="1" applyFont="1" applyFill="1" applyBorder="1" applyAlignment="1" applyProtection="1">
      <alignment horizontal="center" vertical="center"/>
      <protection hidden="1"/>
    </xf>
    <xf numFmtId="177" fontId="2" fillId="4" borderId="10" xfId="0" applyNumberFormat="1" applyFont="1" applyFill="1" applyBorder="1" applyAlignment="1" applyProtection="1">
      <alignment horizontal="center" vertical="center"/>
      <protection hidden="1"/>
    </xf>
    <xf numFmtId="182" fontId="2" fillId="2" borderId="9" xfId="0" applyNumberFormat="1" applyFont="1" applyFill="1" applyBorder="1" applyAlignment="1" applyProtection="1">
      <alignment horizontal="center" vertical="center"/>
      <protection locked="0"/>
    </xf>
    <xf numFmtId="182" fontId="2" fillId="2" borderId="3" xfId="0" applyNumberFormat="1" applyFont="1" applyFill="1" applyBorder="1" applyAlignment="1" applyProtection="1">
      <alignment horizontal="center" vertical="center"/>
      <protection locked="0"/>
    </xf>
    <xf numFmtId="18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 vertical="top" wrapText="1"/>
      <protection hidden="1"/>
    </xf>
    <xf numFmtId="0" fontId="13" fillId="2" borderId="0" xfId="0" applyFont="1" applyFill="1" applyBorder="1" applyAlignment="1" applyProtection="1" quotePrefix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80" fontId="3" fillId="2" borderId="2" xfId="0" applyNumberFormat="1" applyFont="1" applyFill="1" applyBorder="1" applyAlignment="1" applyProtection="1">
      <alignment horizontal="left" vertical="center"/>
      <protection hidden="1"/>
    </xf>
    <xf numFmtId="41" fontId="2" fillId="2" borderId="9" xfId="0" applyNumberFormat="1" applyFont="1" applyFill="1" applyBorder="1" applyAlignment="1" applyProtection="1">
      <alignment horizontal="left" wrapText="1"/>
      <protection hidden="1"/>
    </xf>
    <xf numFmtId="41" fontId="2" fillId="2" borderId="3" xfId="0" applyNumberFormat="1" applyFont="1" applyFill="1" applyBorder="1" applyAlignment="1" applyProtection="1">
      <alignment horizontal="left" wrapText="1"/>
      <protection hidden="1"/>
    </xf>
    <xf numFmtId="41" fontId="2" fillId="2" borderId="10" xfId="0" applyNumberFormat="1" applyFont="1" applyFill="1" applyBorder="1" applyAlignment="1" applyProtection="1">
      <alignment horizontal="left" wrapText="1"/>
      <protection hidden="1"/>
    </xf>
    <xf numFmtId="1" fontId="2" fillId="2" borderId="9" xfId="0" applyNumberFormat="1" applyFont="1" applyFill="1" applyBorder="1" applyAlignment="1" applyProtection="1">
      <alignment horizontal="left" wrapText="1"/>
      <protection hidden="1"/>
    </xf>
    <xf numFmtId="1" fontId="2" fillId="2" borderId="3" xfId="0" applyNumberFormat="1" applyFont="1" applyFill="1" applyBorder="1" applyAlignment="1" applyProtection="1">
      <alignment horizontal="left" wrapText="1"/>
      <protection hidden="1"/>
    </xf>
    <xf numFmtId="1" fontId="2" fillId="2" borderId="10" xfId="0" applyNumberFormat="1" applyFont="1" applyFill="1" applyBorder="1" applyAlignment="1" applyProtection="1">
      <alignment horizontal="left" wrapText="1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2" fillId="2" borderId="4" xfId="0" applyFont="1" applyFill="1" applyBorder="1" applyAlignment="1" applyProtection="1">
      <alignment horizontal="left" vertical="center" wrapText="1" indent="1"/>
      <protection hidden="1"/>
    </xf>
    <xf numFmtId="0" fontId="2" fillId="2" borderId="5" xfId="0" applyFont="1" applyFill="1" applyBorder="1" applyAlignment="1" applyProtection="1">
      <alignment horizontal="left" vertical="center" wrapText="1" indent="1"/>
      <protection hidden="1"/>
    </xf>
    <xf numFmtId="0" fontId="2" fillId="2" borderId="6" xfId="0" applyFont="1" applyFill="1" applyBorder="1" applyAlignment="1" applyProtection="1">
      <alignment horizontal="left" vertical="center" wrapText="1" indent="1"/>
      <protection hidden="1"/>
    </xf>
    <xf numFmtId="0" fontId="2" fillId="2" borderId="11" xfId="0" applyFont="1" applyFill="1" applyBorder="1" applyAlignment="1" applyProtection="1">
      <alignment horizontal="left" vertical="center" wrapText="1" indent="1"/>
      <protection hidden="1"/>
    </xf>
    <xf numFmtId="0" fontId="2" fillId="2" borderId="2" xfId="0" applyFont="1" applyFill="1" applyBorder="1" applyAlignment="1" applyProtection="1">
      <alignment horizontal="left" vertical="center" wrapText="1" indent="1"/>
      <protection hidden="1"/>
    </xf>
    <xf numFmtId="0" fontId="2" fillId="2" borderId="12" xfId="0" applyFont="1" applyFill="1" applyBorder="1" applyAlignment="1" applyProtection="1">
      <alignment horizontal="left" vertical="center" wrapText="1" indent="1"/>
      <protection hidden="1"/>
    </xf>
    <xf numFmtId="0" fontId="2" fillId="2" borderId="9" xfId="0" applyFont="1" applyFill="1" applyBorder="1" applyAlignment="1" applyProtection="1">
      <alignment horizontal="left" vertical="center" wrapText="1" indent="1"/>
      <protection hidden="1"/>
    </xf>
    <xf numFmtId="0" fontId="2" fillId="2" borderId="3" xfId="0" applyFont="1" applyFill="1" applyBorder="1" applyAlignment="1" applyProtection="1">
      <alignment horizontal="left" vertical="center" wrapText="1" indent="1"/>
      <protection hidden="1"/>
    </xf>
    <xf numFmtId="0" fontId="2" fillId="2" borderId="10" xfId="0" applyFont="1" applyFill="1" applyBorder="1" applyAlignment="1" applyProtection="1">
      <alignment horizontal="left" vertical="center" wrapText="1" indent="1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180" fontId="9" fillId="2" borderId="11" xfId="0" applyNumberFormat="1" applyFont="1" applyFill="1" applyBorder="1" applyAlignment="1" applyProtection="1" quotePrefix="1">
      <alignment horizontal="center" vertical="center" wrapText="1"/>
      <protection hidden="1"/>
    </xf>
    <xf numFmtId="180" fontId="9" fillId="2" borderId="2" xfId="0" applyNumberFormat="1" applyFont="1" applyFill="1" applyBorder="1" applyAlignment="1" applyProtection="1" quotePrefix="1">
      <alignment horizontal="center" vertical="center" wrapText="1"/>
      <protection hidden="1"/>
    </xf>
    <xf numFmtId="180" fontId="9" fillId="2" borderId="12" xfId="0" applyNumberFormat="1" applyFont="1" applyFill="1" applyBorder="1" applyAlignment="1" applyProtection="1" quotePrefix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177" fontId="2" fillId="2" borderId="11" xfId="0" applyNumberFormat="1" applyFont="1" applyFill="1" applyBorder="1" applyAlignment="1" applyProtection="1">
      <alignment horizontal="center" vertical="center"/>
      <protection locked="0"/>
    </xf>
    <xf numFmtId="177" fontId="2" fillId="2" borderId="2" xfId="0" applyNumberFormat="1" applyFont="1" applyFill="1" applyBorder="1" applyAlignment="1" applyProtection="1">
      <alignment horizontal="center" vertical="center"/>
      <protection locked="0"/>
    </xf>
    <xf numFmtId="177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 indent="1"/>
      <protection hidden="1"/>
    </xf>
    <xf numFmtId="0" fontId="2" fillId="2" borderId="3" xfId="0" applyFont="1" applyFill="1" applyBorder="1" applyAlignment="1" applyProtection="1">
      <alignment horizontal="left" vertical="center" indent="1"/>
      <protection hidden="1"/>
    </xf>
    <xf numFmtId="0" fontId="2" fillId="2" borderId="10" xfId="0" applyFont="1" applyFill="1" applyBorder="1" applyAlignment="1" applyProtection="1">
      <alignment horizontal="left" vertical="center" indent="1"/>
      <protection hidden="1"/>
    </xf>
    <xf numFmtId="182" fontId="2" fillId="4" borderId="9" xfId="0" applyNumberFormat="1" applyFont="1" applyFill="1" applyBorder="1" applyAlignment="1" applyProtection="1">
      <alignment horizontal="center" vertical="center"/>
      <protection hidden="1"/>
    </xf>
    <xf numFmtId="182" fontId="2" fillId="4" borderId="3" xfId="0" applyNumberFormat="1" applyFont="1" applyFill="1" applyBorder="1" applyAlignment="1" applyProtection="1">
      <alignment horizontal="center" vertical="center"/>
      <protection hidden="1"/>
    </xf>
    <xf numFmtId="182" fontId="2" fillId="4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5" xfId="0" applyNumberFormat="1" applyFont="1" applyFill="1" applyBorder="1" applyAlignment="1" applyProtection="1">
      <alignment vertical="center"/>
      <protection hidden="1"/>
    </xf>
    <xf numFmtId="49" fontId="2" fillId="2" borderId="6" xfId="0" applyNumberFormat="1" applyFont="1" applyFill="1" applyBorder="1" applyAlignment="1" applyProtection="1">
      <alignment vertical="center"/>
      <protection hidden="1"/>
    </xf>
    <xf numFmtId="49" fontId="2" fillId="2" borderId="4" xfId="0" applyNumberFormat="1" applyFont="1" applyFill="1" applyBorder="1" applyAlignment="1" applyProtection="1">
      <alignment vertical="center"/>
      <protection hidden="1"/>
    </xf>
    <xf numFmtId="182" fontId="2" fillId="2" borderId="11" xfId="0" applyNumberFormat="1" applyFont="1" applyFill="1" applyBorder="1" applyAlignment="1" applyProtection="1">
      <alignment horizontal="center" vertical="center"/>
      <protection locked="0"/>
    </xf>
    <xf numFmtId="182" fontId="2" fillId="2" borderId="2" xfId="0" applyNumberFormat="1" applyFont="1" applyFill="1" applyBorder="1" applyAlignment="1" applyProtection="1">
      <alignment horizontal="center" vertical="center"/>
      <protection locked="0"/>
    </xf>
    <xf numFmtId="182" fontId="2" fillId="2" borderId="12" xfId="0" applyNumberFormat="1" applyFont="1" applyFill="1" applyBorder="1" applyAlignment="1" applyProtection="1">
      <alignment horizontal="center" vertical="center"/>
      <protection locked="0"/>
    </xf>
    <xf numFmtId="183" fontId="2" fillId="4" borderId="9" xfId="0" applyNumberFormat="1" applyFont="1" applyFill="1" applyBorder="1" applyAlignment="1" applyProtection="1">
      <alignment horizontal="center" vertical="center"/>
      <protection hidden="1"/>
    </xf>
    <xf numFmtId="183" fontId="2" fillId="4" borderId="3" xfId="0" applyNumberFormat="1" applyFont="1" applyFill="1" applyBorder="1" applyAlignment="1" applyProtection="1">
      <alignment horizontal="center" vertical="center"/>
      <protection hidden="1"/>
    </xf>
    <xf numFmtId="183" fontId="2" fillId="4" borderId="10" xfId="0" applyNumberFormat="1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</cellXfs>
  <cellStyles count="4">
    <cellStyle name="Normal" xfId="0"/>
    <cellStyle name="Hyperlink" xfId="15"/>
    <cellStyle name="Followed Hyperlink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76;&#1086;&#1082;&#1083;&#1072;&#1076;\&#1041;&#1072;&#1083;&#1072;&#1085;&#1089;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3;&#1072;&#1085;&#1089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"/>
      <sheetName val="Пассив"/>
      <sheetName val="Забаланс"/>
      <sheetName val="Приложение 2"/>
      <sheetName val="Приложение 2 (2 стр)"/>
      <sheetName val="Лист1"/>
      <sheetName val="Приложение 3"/>
      <sheetName val="Приложение 3 (2 стр)"/>
      <sheetName val="Приложение 4"/>
      <sheetName val="Приложение 5"/>
      <sheetName val="Приложение 5 (2 стр)"/>
      <sheetName val="Приложение 5 (3 стр)"/>
      <sheetName val="ы"/>
    </sheetNames>
    <sheetDataSet>
      <sheetData sheetId="0">
        <row r="26">
          <cell r="B26" t="str">
            <v>Орган управления</v>
          </cell>
        </row>
        <row r="27">
          <cell r="B27" t="str">
            <v>Единицы измерения: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Баланс"/>
      <sheetName val="Прил.2"/>
      <sheetName val="Прил.3"/>
      <sheetName val="Прил.4"/>
      <sheetName val="Прил.5"/>
      <sheetName val="Чистые активы"/>
      <sheetName val="Анализ фин.сост."/>
      <sheetName val="Анализ разд. I и II"/>
      <sheetName val="Анализ разд. III-V"/>
      <sheetName val="Рентабельность"/>
      <sheetName val="Пояснительная записка"/>
      <sheetName val="Норм.коэффиц."/>
      <sheetName val="Увязки внутри форм"/>
      <sheetName val="Лист1"/>
      <sheetName val="Увязки межд.форм."/>
    </sheetNames>
    <sheetDataSet>
      <sheetData sheetId="1">
        <row r="5">
          <cell r="K5">
            <v>42735</v>
          </cell>
        </row>
        <row r="6">
          <cell r="O6" t="str">
            <v>январь</v>
          </cell>
          <cell r="Q6" t="str">
            <v>декабрь</v>
          </cell>
        </row>
        <row r="21">
          <cell r="D21" t="str">
            <v>ОАО "Мозырьпромстрой"</v>
          </cell>
        </row>
        <row r="22">
          <cell r="D22">
            <v>400091065</v>
          </cell>
        </row>
        <row r="23">
          <cell r="D23" t="str">
            <v>строительство</v>
          </cell>
        </row>
        <row r="25">
          <cell r="D25" t="str">
            <v>Министерство архитектуры и строительства РБ</v>
          </cell>
        </row>
        <row r="26">
          <cell r="D26" t="str">
            <v>тыс.руб.</v>
          </cell>
        </row>
        <row r="27">
          <cell r="D27" t="str">
            <v>247760 г.Мозырь ул.Интернациональная ,109</v>
          </cell>
        </row>
        <row r="118">
          <cell r="F118" t="str">
            <v>А.И.Гарист</v>
          </cell>
        </row>
        <row r="121">
          <cell r="F121" t="str">
            <v>Д.А.Рыбаков</v>
          </cell>
        </row>
        <row r="124">
          <cell r="A124">
            <v>42793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1"/>
  <sheetViews>
    <sheetView tabSelected="1" view="pageBreakPreview" zoomScale="60" workbookViewId="0" topLeftCell="A5">
      <selection activeCell="G61" sqref="G61:J61"/>
    </sheetView>
  </sheetViews>
  <sheetFormatPr defaultColWidth="9.00390625" defaultRowHeight="11.25" customHeight="1"/>
  <cols>
    <col min="1" max="1" width="15.375" style="4" customWidth="1"/>
    <col min="2" max="3" width="8.375" style="4" customWidth="1"/>
    <col min="4" max="4" width="6.375" style="4" customWidth="1"/>
    <col min="5" max="5" width="2.625" style="4" customWidth="1"/>
    <col min="6" max="6" width="7.875" style="4" customWidth="1"/>
    <col min="7" max="7" width="2.75390625" style="4" customWidth="1"/>
    <col min="8" max="8" width="7.00390625" style="4" customWidth="1"/>
    <col min="9" max="9" width="2.00390625" style="4" customWidth="1"/>
    <col min="10" max="10" width="7.625" style="4" customWidth="1"/>
    <col min="11" max="11" width="2.625" style="4" customWidth="1"/>
    <col min="12" max="12" width="6.75390625" style="4" customWidth="1"/>
    <col min="13" max="13" width="1.625" style="4" customWidth="1"/>
    <col min="14" max="14" width="8.375" style="4" customWidth="1"/>
    <col min="15" max="15" width="24.00390625" style="0" customWidth="1"/>
    <col min="16" max="16" width="6.75390625" style="0" customWidth="1"/>
    <col min="21" max="21" width="22.875" style="0" customWidth="1"/>
    <col min="23" max="23" width="7.875" style="0" customWidth="1"/>
    <col min="24" max="24" width="0.875" style="0" customWidth="1"/>
    <col min="25" max="25" width="8.375" style="0" customWidth="1"/>
    <col min="26" max="26" width="2.75390625" style="0" customWidth="1"/>
    <col min="27" max="27" width="4.125" style="0" customWidth="1"/>
    <col min="28" max="28" width="1.25" style="0" customWidth="1"/>
    <col min="29" max="29" width="5.00390625" style="0" customWidth="1"/>
    <col min="30" max="30" width="2.75390625" style="0" customWidth="1"/>
    <col min="31" max="31" width="8.00390625" style="0" customWidth="1"/>
    <col min="32" max="32" width="1.25" style="0" customWidth="1"/>
    <col min="48" max="16384" width="9.125" style="4" customWidth="1"/>
  </cols>
  <sheetData>
    <row r="1" spans="1:47" s="2" customFormat="1" ht="11.25" customHeight="1">
      <c r="A1" s="1"/>
      <c r="B1" s="3"/>
      <c r="C1" s="3"/>
      <c r="D1" s="3"/>
      <c r="E1" s="3"/>
      <c r="F1" s="3"/>
      <c r="G1" s="3"/>
      <c r="H1" s="3"/>
      <c r="I1" s="3"/>
      <c r="J1" s="60" t="s">
        <v>69</v>
      </c>
      <c r="K1" s="60"/>
      <c r="L1" s="60"/>
      <c r="M1" s="60"/>
      <c r="N1" s="60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s="2" customFormat="1" ht="22.5" customHeight="1">
      <c r="A2" s="3"/>
      <c r="B2" s="3"/>
      <c r="C2" s="3"/>
      <c r="D2" s="3"/>
      <c r="E2" s="3"/>
      <c r="F2" s="3"/>
      <c r="G2" s="3"/>
      <c r="H2" s="3"/>
      <c r="I2" s="3"/>
      <c r="J2" s="61" t="s">
        <v>67</v>
      </c>
      <c r="K2" s="61"/>
      <c r="L2" s="61"/>
      <c r="M2" s="61"/>
      <c r="N2" s="6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s="2" customFormat="1" ht="11.25" customHeight="1">
      <c r="A3" s="3"/>
      <c r="B3" s="3"/>
      <c r="C3" s="3"/>
      <c r="D3" s="3"/>
      <c r="E3" s="3"/>
      <c r="F3" s="3"/>
      <c r="G3" s="3"/>
      <c r="H3" s="3"/>
      <c r="I3" s="3"/>
      <c r="J3" s="62" t="s">
        <v>68</v>
      </c>
      <c r="K3" s="62"/>
      <c r="L3" s="62"/>
      <c r="M3" s="62"/>
      <c r="N3" s="6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2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s="2" customFormat="1" ht="12.75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s="2" customFormat="1" ht="12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2" customFormat="1" ht="15" customHeight="1">
      <c r="A7" s="3"/>
      <c r="B7" s="3"/>
      <c r="C7" s="17" t="s">
        <v>31</v>
      </c>
      <c r="D7" s="18" t="str">
        <f>'[2]Баланс'!O6</f>
        <v>январь</v>
      </c>
      <c r="E7" s="19" t="s">
        <v>0</v>
      </c>
      <c r="F7" s="20" t="str">
        <f>'[2]Баланс'!Q6</f>
        <v>декабрь</v>
      </c>
      <c r="G7" s="64">
        <f>'[2]Баланс'!K5</f>
        <v>42735</v>
      </c>
      <c r="H7" s="64"/>
      <c r="I7" s="21"/>
      <c r="J7" s="21"/>
      <c r="K7" s="21"/>
      <c r="L7" s="22"/>
      <c r="M7" s="22"/>
      <c r="N7" s="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2" customFormat="1" ht="12" customHeight="1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2" customFormat="1" ht="15" customHeight="1">
      <c r="A9" s="71" t="s">
        <v>17</v>
      </c>
      <c r="B9" s="72"/>
      <c r="C9" s="72"/>
      <c r="D9" s="23"/>
      <c r="E9" s="65" t="str">
        <f>'[2]Баланс'!$D$21</f>
        <v>ОАО "Мозырьпромстрой"</v>
      </c>
      <c r="F9" s="66"/>
      <c r="G9" s="66"/>
      <c r="H9" s="66"/>
      <c r="I9" s="66"/>
      <c r="J9" s="66"/>
      <c r="K9" s="66"/>
      <c r="L9" s="66"/>
      <c r="M9" s="66"/>
      <c r="N9" s="6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2" customFormat="1" ht="15" customHeight="1">
      <c r="A10" s="71" t="s">
        <v>18</v>
      </c>
      <c r="B10" s="72"/>
      <c r="C10" s="72"/>
      <c r="D10" s="23"/>
      <c r="E10" s="68">
        <f>'[2]Баланс'!$D$22</f>
        <v>400091065</v>
      </c>
      <c r="F10" s="69"/>
      <c r="G10" s="69"/>
      <c r="H10" s="69"/>
      <c r="I10" s="69"/>
      <c r="J10" s="69"/>
      <c r="K10" s="69"/>
      <c r="L10" s="69"/>
      <c r="M10" s="69"/>
      <c r="N10" s="7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2" customFormat="1" ht="15" customHeight="1">
      <c r="A11" s="71" t="s">
        <v>19</v>
      </c>
      <c r="B11" s="72"/>
      <c r="C11" s="72"/>
      <c r="D11" s="23"/>
      <c r="E11" s="65" t="str">
        <f>'[2]Баланс'!$D$23</f>
        <v>строительство</v>
      </c>
      <c r="F11" s="66"/>
      <c r="G11" s="66"/>
      <c r="H11" s="66"/>
      <c r="I11" s="66"/>
      <c r="J11" s="66"/>
      <c r="K11" s="66"/>
      <c r="L11" s="66"/>
      <c r="M11" s="66"/>
      <c r="N11" s="6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2" customFormat="1" ht="15" customHeight="1">
      <c r="A12" s="71" t="s">
        <v>20</v>
      </c>
      <c r="B12" s="72"/>
      <c r="C12" s="72"/>
      <c r="D12" s="23"/>
      <c r="E12" s="65">
        <f>'[2]Баланс'!$D$24</f>
        <v>0</v>
      </c>
      <c r="F12" s="66"/>
      <c r="G12" s="66"/>
      <c r="H12" s="66"/>
      <c r="I12" s="66"/>
      <c r="J12" s="66"/>
      <c r="K12" s="66"/>
      <c r="L12" s="66"/>
      <c r="M12" s="66"/>
      <c r="N12" s="6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2" customFormat="1" ht="15" customHeight="1">
      <c r="A13" s="71" t="s">
        <v>21</v>
      </c>
      <c r="B13" s="72"/>
      <c r="C13" s="72"/>
      <c r="D13" s="23"/>
      <c r="E13" s="65" t="str">
        <f>'[2]Баланс'!$D$25</f>
        <v>Министерство архитектуры и строительства РБ</v>
      </c>
      <c r="F13" s="66"/>
      <c r="G13" s="66"/>
      <c r="H13" s="66"/>
      <c r="I13" s="66"/>
      <c r="J13" s="66"/>
      <c r="K13" s="66"/>
      <c r="L13" s="66"/>
      <c r="M13" s="66"/>
      <c r="N13" s="6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2" customFormat="1" ht="15" customHeight="1">
      <c r="A14" s="71" t="s">
        <v>22</v>
      </c>
      <c r="B14" s="72"/>
      <c r="C14" s="72"/>
      <c r="D14" s="23"/>
      <c r="E14" s="65" t="str">
        <f>'[2]Баланс'!$D$26</f>
        <v>тыс.руб.</v>
      </c>
      <c r="F14" s="66"/>
      <c r="G14" s="66"/>
      <c r="H14" s="66"/>
      <c r="I14" s="66"/>
      <c r="J14" s="66"/>
      <c r="K14" s="66"/>
      <c r="L14" s="66"/>
      <c r="M14" s="66"/>
      <c r="N14" s="6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2" customFormat="1" ht="15" customHeight="1">
      <c r="A15" s="71" t="s">
        <v>23</v>
      </c>
      <c r="B15" s="72"/>
      <c r="C15" s="72"/>
      <c r="D15" s="23"/>
      <c r="E15" s="65" t="str">
        <f>'[2]Баланс'!$D$27</f>
        <v>247760 г.Мозырь ул.Интернациональная ,109</v>
      </c>
      <c r="F15" s="66"/>
      <c r="G15" s="66"/>
      <c r="H15" s="66"/>
      <c r="I15" s="66"/>
      <c r="J15" s="66"/>
      <c r="K15" s="66"/>
      <c r="L15" s="66"/>
      <c r="M15" s="66"/>
      <c r="N15" s="6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2" customFormat="1" ht="9.75" customHeight="1">
      <c r="A16" s="6"/>
      <c r="B16" s="6"/>
      <c r="C16" s="6"/>
      <c r="D16" s="6"/>
      <c r="E16" s="6"/>
      <c r="F16" s="6"/>
      <c r="G16" s="6"/>
      <c r="H16" s="6"/>
      <c r="I16" s="6"/>
      <c r="J16" s="3"/>
      <c r="K16" s="3"/>
      <c r="L16" s="3"/>
      <c r="M16" s="3"/>
      <c r="N16" s="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2" customFormat="1" ht="15" customHeight="1">
      <c r="A17" s="82" t="s">
        <v>1</v>
      </c>
      <c r="B17" s="83"/>
      <c r="C17" s="83"/>
      <c r="D17" s="83"/>
      <c r="E17" s="84"/>
      <c r="F17" s="88" t="s">
        <v>16</v>
      </c>
      <c r="G17" s="24" t="s">
        <v>70</v>
      </c>
      <c r="H17" s="25" t="str">
        <f>D7</f>
        <v>январь</v>
      </c>
      <c r="I17" s="25" t="s">
        <v>0</v>
      </c>
      <c r="J17" s="26" t="str">
        <f>F7</f>
        <v>декабрь</v>
      </c>
      <c r="K17" s="27" t="s">
        <v>71</v>
      </c>
      <c r="L17" s="25" t="str">
        <f>H17</f>
        <v>январь</v>
      </c>
      <c r="M17" s="28" t="s">
        <v>0</v>
      </c>
      <c r="N17" s="26" t="str">
        <f>J17</f>
        <v>декабрь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14" ht="15" customHeight="1">
      <c r="A18" s="85"/>
      <c r="B18" s="86"/>
      <c r="C18" s="86"/>
      <c r="D18" s="86"/>
      <c r="E18" s="87"/>
      <c r="F18" s="89"/>
      <c r="G18" s="90">
        <f>G7</f>
        <v>42735</v>
      </c>
      <c r="H18" s="91"/>
      <c r="I18" s="91"/>
      <c r="J18" s="92"/>
      <c r="K18" s="90">
        <f>DATE(YEAR(G18),MONTH(0),DAY(0))</f>
        <v>42369</v>
      </c>
      <c r="L18" s="91"/>
      <c r="M18" s="91"/>
      <c r="N18" s="92"/>
    </row>
    <row r="19" spans="1:14" ht="11.25" customHeight="1">
      <c r="A19" s="44">
        <v>1</v>
      </c>
      <c r="B19" s="45"/>
      <c r="C19" s="45"/>
      <c r="D19" s="45"/>
      <c r="E19" s="46"/>
      <c r="F19" s="29">
        <v>2</v>
      </c>
      <c r="G19" s="93">
        <v>3</v>
      </c>
      <c r="H19" s="94"/>
      <c r="I19" s="94"/>
      <c r="J19" s="95"/>
      <c r="K19" s="93">
        <v>4</v>
      </c>
      <c r="L19" s="94"/>
      <c r="M19" s="94"/>
      <c r="N19" s="95"/>
    </row>
    <row r="20" spans="1:47" s="30" customFormat="1" ht="27" customHeight="1">
      <c r="A20" s="41" t="s">
        <v>32</v>
      </c>
      <c r="B20" s="47"/>
      <c r="C20" s="47"/>
      <c r="D20" s="47"/>
      <c r="E20" s="48"/>
      <c r="F20" s="5" t="s">
        <v>2</v>
      </c>
      <c r="G20" s="51">
        <v>19637</v>
      </c>
      <c r="H20" s="52"/>
      <c r="I20" s="52"/>
      <c r="J20" s="53"/>
      <c r="K20" s="51">
        <v>29933</v>
      </c>
      <c r="L20" s="52"/>
      <c r="M20" s="52"/>
      <c r="N20" s="5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30" customFormat="1" ht="27" customHeight="1">
      <c r="A21" s="41" t="s">
        <v>33</v>
      </c>
      <c r="B21" s="47"/>
      <c r="C21" s="47"/>
      <c r="D21" s="47"/>
      <c r="E21" s="48"/>
      <c r="F21" s="5" t="s">
        <v>3</v>
      </c>
      <c r="G21" s="57">
        <v>16949</v>
      </c>
      <c r="H21" s="58"/>
      <c r="I21" s="58"/>
      <c r="J21" s="59"/>
      <c r="K21" s="57">
        <v>29453</v>
      </c>
      <c r="L21" s="58"/>
      <c r="M21" s="58"/>
      <c r="N21" s="5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30" customFormat="1" ht="15" customHeight="1">
      <c r="A22" s="40" t="s">
        <v>34</v>
      </c>
      <c r="B22" s="47"/>
      <c r="C22" s="47"/>
      <c r="D22" s="47"/>
      <c r="E22" s="48"/>
      <c r="F22" s="5" t="s">
        <v>4</v>
      </c>
      <c r="G22" s="54">
        <f>G20-G21</f>
        <v>2688</v>
      </c>
      <c r="H22" s="55"/>
      <c r="I22" s="55"/>
      <c r="J22" s="56"/>
      <c r="K22" s="54">
        <f>K20-K21</f>
        <v>480</v>
      </c>
      <c r="L22" s="55"/>
      <c r="M22" s="55"/>
      <c r="N22" s="56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30" customFormat="1" ht="15" customHeight="1">
      <c r="A23" s="41" t="s">
        <v>6</v>
      </c>
      <c r="B23" s="47"/>
      <c r="C23" s="47"/>
      <c r="D23" s="47"/>
      <c r="E23" s="48"/>
      <c r="F23" s="5" t="s">
        <v>5</v>
      </c>
      <c r="G23" s="57">
        <v>1643</v>
      </c>
      <c r="H23" s="58"/>
      <c r="I23" s="58"/>
      <c r="J23" s="59"/>
      <c r="K23" s="57">
        <v>2245</v>
      </c>
      <c r="L23" s="58"/>
      <c r="M23" s="58"/>
      <c r="N23" s="59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30" customFormat="1" ht="15" customHeight="1">
      <c r="A24" s="41" t="s">
        <v>8</v>
      </c>
      <c r="B24" s="47"/>
      <c r="C24" s="47"/>
      <c r="D24" s="47"/>
      <c r="E24" s="48"/>
      <c r="F24" s="5" t="s">
        <v>7</v>
      </c>
      <c r="G24" s="57">
        <v>454</v>
      </c>
      <c r="H24" s="58"/>
      <c r="I24" s="58"/>
      <c r="J24" s="59"/>
      <c r="K24" s="57">
        <v>18</v>
      </c>
      <c r="L24" s="58"/>
      <c r="M24" s="58"/>
      <c r="N24" s="59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30" customFormat="1" ht="27" customHeight="1">
      <c r="A25" s="41" t="s">
        <v>35</v>
      </c>
      <c r="B25" s="47"/>
      <c r="C25" s="47"/>
      <c r="D25" s="47"/>
      <c r="E25" s="48"/>
      <c r="F25" s="5" t="s">
        <v>9</v>
      </c>
      <c r="G25" s="54">
        <f>G22-G23-G24</f>
        <v>591</v>
      </c>
      <c r="H25" s="55"/>
      <c r="I25" s="55"/>
      <c r="J25" s="56"/>
      <c r="K25" s="54">
        <f>K22-K23-K24</f>
        <v>-1783</v>
      </c>
      <c r="L25" s="55"/>
      <c r="M25" s="55"/>
      <c r="N25" s="5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s="30" customFormat="1" ht="15" customHeight="1">
      <c r="A26" s="41" t="s">
        <v>36</v>
      </c>
      <c r="B26" s="47"/>
      <c r="C26" s="47"/>
      <c r="D26" s="47"/>
      <c r="E26" s="48"/>
      <c r="F26" s="5" t="s">
        <v>10</v>
      </c>
      <c r="G26" s="51">
        <v>769</v>
      </c>
      <c r="H26" s="52"/>
      <c r="I26" s="52"/>
      <c r="J26" s="53"/>
      <c r="K26" s="51">
        <v>2946</v>
      </c>
      <c r="L26" s="52"/>
      <c r="M26" s="52"/>
      <c r="N26" s="5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s="30" customFormat="1" ht="15" customHeight="1">
      <c r="A27" s="41" t="s">
        <v>37</v>
      </c>
      <c r="B27" s="47"/>
      <c r="C27" s="47"/>
      <c r="D27" s="47"/>
      <c r="E27" s="48"/>
      <c r="F27" s="5" t="s">
        <v>11</v>
      </c>
      <c r="G27" s="57">
        <v>2225</v>
      </c>
      <c r="H27" s="58"/>
      <c r="I27" s="58"/>
      <c r="J27" s="59"/>
      <c r="K27" s="57">
        <v>3443</v>
      </c>
      <c r="L27" s="58"/>
      <c r="M27" s="58"/>
      <c r="N27" s="5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s="30" customFormat="1" ht="27" customHeight="1">
      <c r="A28" s="40" t="s">
        <v>38</v>
      </c>
      <c r="B28" s="47"/>
      <c r="C28" s="47"/>
      <c r="D28" s="47"/>
      <c r="E28" s="48"/>
      <c r="F28" s="5" t="s">
        <v>12</v>
      </c>
      <c r="G28" s="54">
        <f>G25+G26-G27</f>
        <v>-865</v>
      </c>
      <c r="H28" s="55"/>
      <c r="I28" s="55"/>
      <c r="J28" s="56"/>
      <c r="K28" s="54">
        <f>K25+K26-K27</f>
        <v>-2280</v>
      </c>
      <c r="L28" s="55"/>
      <c r="M28" s="55"/>
      <c r="N28" s="5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s="30" customFormat="1" ht="15" customHeight="1">
      <c r="A29" s="41" t="s">
        <v>39</v>
      </c>
      <c r="B29" s="47"/>
      <c r="C29" s="47"/>
      <c r="D29" s="47"/>
      <c r="E29" s="48"/>
      <c r="F29" s="5">
        <v>100</v>
      </c>
      <c r="G29" s="54">
        <f>G31+G32+G33+G34</f>
        <v>157</v>
      </c>
      <c r="H29" s="55"/>
      <c r="I29" s="55"/>
      <c r="J29" s="56"/>
      <c r="K29" s="54">
        <f>K31+K32+K33+K34</f>
        <v>109</v>
      </c>
      <c r="L29" s="55"/>
      <c r="M29" s="55"/>
      <c r="N29" s="5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s="30" customFormat="1" ht="15" customHeight="1">
      <c r="A30" s="73" t="s">
        <v>24</v>
      </c>
      <c r="B30" s="74"/>
      <c r="C30" s="74"/>
      <c r="D30" s="74"/>
      <c r="E30" s="75"/>
      <c r="F30" s="31"/>
      <c r="G30" s="96"/>
      <c r="H30" s="97"/>
      <c r="I30" s="97"/>
      <c r="J30" s="98"/>
      <c r="K30" s="96"/>
      <c r="L30" s="97"/>
      <c r="M30" s="97"/>
      <c r="N30" s="9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s="30" customFormat="1" ht="38.25" customHeight="1">
      <c r="A31" s="76" t="s">
        <v>40</v>
      </c>
      <c r="B31" s="77"/>
      <c r="C31" s="77"/>
      <c r="D31" s="77"/>
      <c r="E31" s="78"/>
      <c r="F31" s="32" t="s">
        <v>41</v>
      </c>
      <c r="G31" s="99">
        <f>156-81</f>
        <v>75</v>
      </c>
      <c r="H31" s="100"/>
      <c r="I31" s="100"/>
      <c r="J31" s="101"/>
      <c r="K31" s="99">
        <v>103</v>
      </c>
      <c r="L31" s="100"/>
      <c r="M31" s="100"/>
      <c r="N31" s="10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s="30" customFormat="1" ht="27" customHeight="1">
      <c r="A32" s="79" t="s">
        <v>42</v>
      </c>
      <c r="B32" s="80"/>
      <c r="C32" s="80"/>
      <c r="D32" s="80"/>
      <c r="E32" s="81"/>
      <c r="F32" s="5">
        <v>102</v>
      </c>
      <c r="G32" s="51">
        <v>0</v>
      </c>
      <c r="H32" s="52"/>
      <c r="I32" s="52"/>
      <c r="J32" s="53"/>
      <c r="K32" s="51">
        <v>0</v>
      </c>
      <c r="L32" s="52"/>
      <c r="M32" s="52"/>
      <c r="N32" s="5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s="30" customFormat="1" ht="15" customHeight="1">
      <c r="A33" s="79" t="s">
        <v>43</v>
      </c>
      <c r="B33" s="80"/>
      <c r="C33" s="80"/>
      <c r="D33" s="80"/>
      <c r="E33" s="81"/>
      <c r="F33" s="5">
        <v>103</v>
      </c>
      <c r="G33" s="51">
        <v>1</v>
      </c>
      <c r="H33" s="52"/>
      <c r="I33" s="52"/>
      <c r="J33" s="53"/>
      <c r="K33" s="51">
        <v>0</v>
      </c>
      <c r="L33" s="52"/>
      <c r="M33" s="52"/>
      <c r="N33" s="5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s="30" customFormat="1" ht="17.25" customHeight="1">
      <c r="A34" s="102" t="s">
        <v>44</v>
      </c>
      <c r="B34" s="103"/>
      <c r="C34" s="103"/>
      <c r="D34" s="103"/>
      <c r="E34" s="104"/>
      <c r="F34" s="5">
        <v>104</v>
      </c>
      <c r="G34" s="51">
        <v>81</v>
      </c>
      <c r="H34" s="52"/>
      <c r="I34" s="52"/>
      <c r="J34" s="53"/>
      <c r="K34" s="51">
        <v>6</v>
      </c>
      <c r="L34" s="52"/>
      <c r="M34" s="52"/>
      <c r="N34" s="5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s="30" customFormat="1" ht="15" customHeight="1">
      <c r="A35" s="41" t="s">
        <v>45</v>
      </c>
      <c r="B35" s="47"/>
      <c r="C35" s="47"/>
      <c r="D35" s="47"/>
      <c r="E35" s="48"/>
      <c r="F35" s="5">
        <v>110</v>
      </c>
      <c r="G35" s="105">
        <f>G37+G38</f>
        <v>92</v>
      </c>
      <c r="H35" s="106"/>
      <c r="I35" s="106"/>
      <c r="J35" s="107"/>
      <c r="K35" s="105">
        <f>K37+K38</f>
        <v>48</v>
      </c>
      <c r="L35" s="106"/>
      <c r="M35" s="106"/>
      <c r="N35" s="107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s="30" customFormat="1" ht="15" customHeight="1">
      <c r="A36" s="73" t="s">
        <v>24</v>
      </c>
      <c r="B36" s="74"/>
      <c r="C36" s="74"/>
      <c r="D36" s="74"/>
      <c r="E36" s="75"/>
      <c r="F36" s="33"/>
      <c r="G36" s="108"/>
      <c r="H36" s="108"/>
      <c r="I36" s="108"/>
      <c r="J36" s="109"/>
      <c r="K36" s="110"/>
      <c r="L36" s="108"/>
      <c r="M36" s="108"/>
      <c r="N36" s="109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s="30" customFormat="1" ht="38.25" customHeight="1">
      <c r="A37" s="76" t="s">
        <v>46</v>
      </c>
      <c r="B37" s="77"/>
      <c r="C37" s="77"/>
      <c r="D37" s="77"/>
      <c r="E37" s="78"/>
      <c r="F37" s="32">
        <v>111</v>
      </c>
      <c r="G37" s="111">
        <v>11</v>
      </c>
      <c r="H37" s="112"/>
      <c r="I37" s="112"/>
      <c r="J37" s="113"/>
      <c r="K37" s="111">
        <v>45</v>
      </c>
      <c r="L37" s="112"/>
      <c r="M37" s="112"/>
      <c r="N37" s="11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s="30" customFormat="1" ht="15" customHeight="1">
      <c r="A38" s="102" t="s">
        <v>47</v>
      </c>
      <c r="B38" s="103"/>
      <c r="C38" s="103"/>
      <c r="D38" s="103"/>
      <c r="E38" s="104"/>
      <c r="F38" s="5">
        <v>112</v>
      </c>
      <c r="G38" s="57">
        <v>81</v>
      </c>
      <c r="H38" s="58"/>
      <c r="I38" s="58"/>
      <c r="J38" s="59"/>
      <c r="K38" s="57">
        <v>3</v>
      </c>
      <c r="L38" s="58"/>
      <c r="M38" s="58"/>
      <c r="N38" s="59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s="30" customFormat="1" ht="15" customHeight="1">
      <c r="A39" s="41" t="s">
        <v>48</v>
      </c>
      <c r="B39" s="47"/>
      <c r="C39" s="47"/>
      <c r="D39" s="47"/>
      <c r="E39" s="48"/>
      <c r="F39" s="5">
        <v>120</v>
      </c>
      <c r="G39" s="54">
        <f>G41+G42</f>
        <v>14</v>
      </c>
      <c r="H39" s="55"/>
      <c r="I39" s="55"/>
      <c r="J39" s="56"/>
      <c r="K39" s="54">
        <f>K41+K42</f>
        <v>67</v>
      </c>
      <c r="L39" s="55"/>
      <c r="M39" s="55"/>
      <c r="N39" s="5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s="30" customFormat="1" ht="15" customHeight="1">
      <c r="A40" s="73" t="s">
        <v>24</v>
      </c>
      <c r="B40" s="74"/>
      <c r="C40" s="74"/>
      <c r="D40" s="74"/>
      <c r="E40" s="75"/>
      <c r="F40" s="33"/>
      <c r="G40" s="108"/>
      <c r="H40" s="108"/>
      <c r="I40" s="108"/>
      <c r="J40" s="109"/>
      <c r="K40" s="110"/>
      <c r="L40" s="108"/>
      <c r="M40" s="108"/>
      <c r="N40" s="109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s="30" customFormat="1" ht="27" customHeight="1">
      <c r="A41" s="76" t="s">
        <v>49</v>
      </c>
      <c r="B41" s="77"/>
      <c r="C41" s="77"/>
      <c r="D41" s="77"/>
      <c r="E41" s="78"/>
      <c r="F41" s="32">
        <v>121</v>
      </c>
      <c r="G41" s="100">
        <v>14</v>
      </c>
      <c r="H41" s="100"/>
      <c r="I41" s="100"/>
      <c r="J41" s="101"/>
      <c r="K41" s="99">
        <v>67</v>
      </c>
      <c r="L41" s="100"/>
      <c r="M41" s="100"/>
      <c r="N41" s="10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s="30" customFormat="1" ht="15" customHeight="1">
      <c r="A42" s="79" t="s">
        <v>50</v>
      </c>
      <c r="B42" s="80"/>
      <c r="C42" s="80"/>
      <c r="D42" s="80"/>
      <c r="E42" s="81"/>
      <c r="F42" s="5">
        <v>122</v>
      </c>
      <c r="G42" s="51">
        <v>0</v>
      </c>
      <c r="H42" s="52"/>
      <c r="I42" s="52"/>
      <c r="J42" s="53"/>
      <c r="K42" s="51">
        <v>0</v>
      </c>
      <c r="L42" s="52"/>
      <c r="M42" s="52"/>
      <c r="N42" s="5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s="30" customFormat="1" ht="15" customHeight="1">
      <c r="A43" s="41" t="s">
        <v>51</v>
      </c>
      <c r="B43" s="47"/>
      <c r="C43" s="47"/>
      <c r="D43" s="47"/>
      <c r="E43" s="48"/>
      <c r="F43" s="5">
        <v>130</v>
      </c>
      <c r="G43" s="114">
        <f>G45+G46+G47</f>
        <v>1950</v>
      </c>
      <c r="H43" s="115"/>
      <c r="I43" s="115"/>
      <c r="J43" s="116"/>
      <c r="K43" s="114">
        <f>K45+K46+K47</f>
        <v>4035</v>
      </c>
      <c r="L43" s="115"/>
      <c r="M43" s="115"/>
      <c r="N43" s="11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s="30" customFormat="1" ht="15" customHeight="1">
      <c r="A44" s="73" t="s">
        <v>24</v>
      </c>
      <c r="B44" s="74"/>
      <c r="C44" s="74"/>
      <c r="D44" s="74"/>
      <c r="E44" s="75"/>
      <c r="F44" s="33"/>
      <c r="G44" s="108"/>
      <c r="H44" s="108"/>
      <c r="I44" s="108"/>
      <c r="J44" s="109"/>
      <c r="K44" s="110"/>
      <c r="L44" s="108"/>
      <c r="M44" s="108"/>
      <c r="N44" s="109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s="30" customFormat="1" ht="15" customHeight="1">
      <c r="A45" s="76" t="s">
        <v>52</v>
      </c>
      <c r="B45" s="77"/>
      <c r="C45" s="77"/>
      <c r="D45" s="77"/>
      <c r="E45" s="78"/>
      <c r="F45" s="32">
        <v>131</v>
      </c>
      <c r="G45" s="112">
        <v>1891</v>
      </c>
      <c r="H45" s="112"/>
      <c r="I45" s="112"/>
      <c r="J45" s="113"/>
      <c r="K45" s="111">
        <v>3976</v>
      </c>
      <c r="L45" s="112"/>
      <c r="M45" s="112"/>
      <c r="N45" s="11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s="30" customFormat="1" ht="27" customHeight="1">
      <c r="A46" s="79" t="s">
        <v>49</v>
      </c>
      <c r="B46" s="80"/>
      <c r="C46" s="80"/>
      <c r="D46" s="80"/>
      <c r="E46" s="81"/>
      <c r="F46" s="5">
        <v>132</v>
      </c>
      <c r="G46" s="57">
        <v>12</v>
      </c>
      <c r="H46" s="58"/>
      <c r="I46" s="58"/>
      <c r="J46" s="59"/>
      <c r="K46" s="57">
        <v>59</v>
      </c>
      <c r="L46" s="58"/>
      <c r="M46" s="58"/>
      <c r="N46" s="59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s="30" customFormat="1" ht="15" customHeight="1">
      <c r="A47" s="79" t="s">
        <v>53</v>
      </c>
      <c r="B47" s="80"/>
      <c r="C47" s="80"/>
      <c r="D47" s="80"/>
      <c r="E47" s="81"/>
      <c r="F47" s="5">
        <v>133</v>
      </c>
      <c r="G47" s="57">
        <v>47</v>
      </c>
      <c r="H47" s="58"/>
      <c r="I47" s="58"/>
      <c r="J47" s="59"/>
      <c r="K47" s="57">
        <v>0</v>
      </c>
      <c r="L47" s="58"/>
      <c r="M47" s="58"/>
      <c r="N47" s="59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s="30" customFormat="1" ht="15" customHeight="1">
      <c r="A48" s="82" t="s">
        <v>1</v>
      </c>
      <c r="B48" s="83"/>
      <c r="C48" s="83"/>
      <c r="D48" s="83"/>
      <c r="E48" s="84"/>
      <c r="F48" s="88" t="s">
        <v>16</v>
      </c>
      <c r="G48" s="34" t="s">
        <v>71</v>
      </c>
      <c r="H48" s="25" t="str">
        <f>D7</f>
        <v>январь</v>
      </c>
      <c r="I48" s="25" t="s">
        <v>0</v>
      </c>
      <c r="J48" s="26" t="str">
        <f>F7</f>
        <v>декабрь</v>
      </c>
      <c r="K48" s="35" t="s">
        <v>71</v>
      </c>
      <c r="L48" s="25" t="str">
        <f>H48</f>
        <v>январь</v>
      </c>
      <c r="M48" s="28" t="s">
        <v>0</v>
      </c>
      <c r="N48" s="26" t="str">
        <f>J48</f>
        <v>декабрь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14" ht="27" customHeight="1">
      <c r="A49" s="85"/>
      <c r="B49" s="86"/>
      <c r="C49" s="86"/>
      <c r="D49" s="86"/>
      <c r="E49" s="87"/>
      <c r="F49" s="89"/>
      <c r="G49" s="90">
        <f>G18</f>
        <v>42735</v>
      </c>
      <c r="H49" s="91"/>
      <c r="I49" s="91"/>
      <c r="J49" s="92"/>
      <c r="K49" s="90">
        <f>DATE(YEAR(G49),MONTH(0),DAY(0))</f>
        <v>42369</v>
      </c>
      <c r="L49" s="91"/>
      <c r="M49" s="91"/>
      <c r="N49" s="92"/>
    </row>
    <row r="50" spans="1:14" ht="11.25" customHeight="1">
      <c r="A50" s="44">
        <v>1</v>
      </c>
      <c r="B50" s="45"/>
      <c r="C50" s="45"/>
      <c r="D50" s="45"/>
      <c r="E50" s="46"/>
      <c r="F50" s="29">
        <v>2</v>
      </c>
      <c r="G50" s="117">
        <v>3</v>
      </c>
      <c r="H50" s="118"/>
      <c r="I50" s="118"/>
      <c r="J50" s="119"/>
      <c r="K50" s="117">
        <v>4</v>
      </c>
      <c r="L50" s="118"/>
      <c r="M50" s="118"/>
      <c r="N50" s="119"/>
    </row>
    <row r="51" spans="1:47" s="30" customFormat="1" ht="27" customHeight="1">
      <c r="A51" s="41" t="s">
        <v>72</v>
      </c>
      <c r="B51" s="47"/>
      <c r="C51" s="47"/>
      <c r="D51" s="47"/>
      <c r="E51" s="48"/>
      <c r="F51" s="5" t="s">
        <v>13</v>
      </c>
      <c r="G51" s="54">
        <f>G29-G35+G39-G43</f>
        <v>-1871</v>
      </c>
      <c r="H51" s="55"/>
      <c r="I51" s="55"/>
      <c r="J51" s="56"/>
      <c r="K51" s="54">
        <f>K29-K35+K39-K43</f>
        <v>-3907</v>
      </c>
      <c r="L51" s="55"/>
      <c r="M51" s="55"/>
      <c r="N51" s="5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30" customFormat="1" ht="25.5" customHeight="1">
      <c r="A52" s="41" t="s">
        <v>73</v>
      </c>
      <c r="B52" s="47"/>
      <c r="C52" s="47"/>
      <c r="D52" s="47"/>
      <c r="E52" s="48"/>
      <c r="F52" s="5" t="s">
        <v>74</v>
      </c>
      <c r="G52" s="54">
        <f>G51+G28</f>
        <v>-2736</v>
      </c>
      <c r="H52" s="55"/>
      <c r="I52" s="55"/>
      <c r="J52" s="56"/>
      <c r="K52" s="54">
        <f>K51+K28</f>
        <v>-6187</v>
      </c>
      <c r="L52" s="55"/>
      <c r="M52" s="55"/>
      <c r="N52" s="5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s="30" customFormat="1" ht="15" customHeight="1">
      <c r="A53" s="41" t="s">
        <v>15</v>
      </c>
      <c r="B53" s="47"/>
      <c r="C53" s="47"/>
      <c r="D53" s="47"/>
      <c r="E53" s="48"/>
      <c r="F53" s="5" t="s">
        <v>75</v>
      </c>
      <c r="G53" s="57">
        <v>0</v>
      </c>
      <c r="H53" s="58"/>
      <c r="I53" s="58"/>
      <c r="J53" s="59"/>
      <c r="K53" s="57">
        <v>0</v>
      </c>
      <c r="L53" s="58"/>
      <c r="M53" s="58"/>
      <c r="N53" s="59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s="30" customFormat="1" ht="15" customHeight="1">
      <c r="A54" s="41" t="s">
        <v>55</v>
      </c>
      <c r="B54" s="47"/>
      <c r="C54" s="47"/>
      <c r="D54" s="47"/>
      <c r="E54" s="48"/>
      <c r="F54" s="5" t="s">
        <v>54</v>
      </c>
      <c r="G54" s="51">
        <v>0</v>
      </c>
      <c r="H54" s="52"/>
      <c r="I54" s="52"/>
      <c r="J54" s="53"/>
      <c r="K54" s="51">
        <v>0</v>
      </c>
      <c r="L54" s="52"/>
      <c r="M54" s="52"/>
      <c r="N54" s="5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s="30" customFormat="1" ht="15" customHeight="1">
      <c r="A55" s="41" t="s">
        <v>57</v>
      </c>
      <c r="B55" s="47"/>
      <c r="C55" s="47"/>
      <c r="D55" s="47"/>
      <c r="E55" s="48"/>
      <c r="F55" s="5" t="s">
        <v>56</v>
      </c>
      <c r="G55" s="51">
        <v>0</v>
      </c>
      <c r="H55" s="52"/>
      <c r="I55" s="52"/>
      <c r="J55" s="53"/>
      <c r="K55" s="51">
        <v>0</v>
      </c>
      <c r="L55" s="52"/>
      <c r="M55" s="52"/>
      <c r="N55" s="5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30" customFormat="1" ht="27" customHeight="1">
      <c r="A56" s="41" t="s">
        <v>59</v>
      </c>
      <c r="B56" s="47"/>
      <c r="C56" s="47"/>
      <c r="D56" s="47"/>
      <c r="E56" s="48"/>
      <c r="F56" s="5" t="s">
        <v>58</v>
      </c>
      <c r="G56" s="57">
        <v>0</v>
      </c>
      <c r="H56" s="58"/>
      <c r="I56" s="58"/>
      <c r="J56" s="59"/>
      <c r="K56" s="57">
        <v>0</v>
      </c>
      <c r="L56" s="58"/>
      <c r="M56" s="58"/>
      <c r="N56" s="59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30" customFormat="1" ht="27" customHeight="1">
      <c r="A57" s="41" t="s">
        <v>76</v>
      </c>
      <c r="B57" s="47"/>
      <c r="C57" s="47"/>
      <c r="D57" s="47"/>
      <c r="E57" s="48"/>
      <c r="F57" s="5" t="s">
        <v>77</v>
      </c>
      <c r="G57" s="57">
        <v>31</v>
      </c>
      <c r="H57" s="58"/>
      <c r="I57" s="58"/>
      <c r="J57" s="59"/>
      <c r="K57" s="57">
        <v>19</v>
      </c>
      <c r="L57" s="58"/>
      <c r="M57" s="58"/>
      <c r="N57" s="59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30" customFormat="1" ht="27" customHeight="1">
      <c r="A58" s="41" t="s">
        <v>78</v>
      </c>
      <c r="B58" s="42"/>
      <c r="C58" s="42"/>
      <c r="D58" s="42"/>
      <c r="E58" s="43"/>
      <c r="F58" s="5" t="s">
        <v>66</v>
      </c>
      <c r="G58" s="51">
        <v>335</v>
      </c>
      <c r="H58" s="52"/>
      <c r="I58" s="52"/>
      <c r="J58" s="53"/>
      <c r="K58" s="51">
        <v>-331</v>
      </c>
      <c r="L58" s="52"/>
      <c r="M58" s="52"/>
      <c r="N58" s="5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s="30" customFormat="1" ht="27" customHeight="1">
      <c r="A59" s="41" t="s">
        <v>79</v>
      </c>
      <c r="B59" s="47"/>
      <c r="C59" s="47"/>
      <c r="D59" s="47"/>
      <c r="E59" s="48"/>
      <c r="F59" s="5">
        <v>210</v>
      </c>
      <c r="G59" s="54">
        <f>G52-G53+G54+G55-G56-G57+G58</f>
        <v>-2432</v>
      </c>
      <c r="H59" s="55"/>
      <c r="I59" s="55"/>
      <c r="J59" s="56"/>
      <c r="K59" s="54">
        <f>K52-K53+K54+K55-K56-K57+K58</f>
        <v>-6537</v>
      </c>
      <c r="L59" s="55"/>
      <c r="M59" s="55"/>
      <c r="N59" s="5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s="30" customFormat="1" ht="27" customHeight="1">
      <c r="A60" s="41" t="s">
        <v>60</v>
      </c>
      <c r="B60" s="47"/>
      <c r="C60" s="47"/>
      <c r="D60" s="47"/>
      <c r="E60" s="48"/>
      <c r="F60" s="5" t="s">
        <v>14</v>
      </c>
      <c r="G60" s="51">
        <v>0</v>
      </c>
      <c r="H60" s="52"/>
      <c r="I60" s="52"/>
      <c r="J60" s="53"/>
      <c r="K60" s="51">
        <v>0</v>
      </c>
      <c r="L60" s="52"/>
      <c r="M60" s="52"/>
      <c r="N60" s="53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s="30" customFormat="1" ht="27" customHeight="1">
      <c r="A61" s="41" t="s">
        <v>61</v>
      </c>
      <c r="B61" s="47"/>
      <c r="C61" s="47"/>
      <c r="D61" s="47"/>
      <c r="E61" s="48"/>
      <c r="F61" s="5" t="s">
        <v>62</v>
      </c>
      <c r="G61" s="51">
        <v>0</v>
      </c>
      <c r="H61" s="52"/>
      <c r="I61" s="52"/>
      <c r="J61" s="53"/>
      <c r="K61" s="51">
        <v>0</v>
      </c>
      <c r="L61" s="52"/>
      <c r="M61" s="52"/>
      <c r="N61" s="5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s="30" customFormat="1" ht="15" customHeight="1">
      <c r="A62" s="41" t="s">
        <v>63</v>
      </c>
      <c r="B62" s="47"/>
      <c r="C62" s="47"/>
      <c r="D62" s="47"/>
      <c r="E62" s="48"/>
      <c r="F62" s="5">
        <v>240</v>
      </c>
      <c r="G62" s="54">
        <f>G59+G60+G61</f>
        <v>-2432</v>
      </c>
      <c r="H62" s="55"/>
      <c r="I62" s="55"/>
      <c r="J62" s="56"/>
      <c r="K62" s="54">
        <f>K59+K60+K61</f>
        <v>-6537</v>
      </c>
      <c r="L62" s="55"/>
      <c r="M62" s="55"/>
      <c r="N62" s="5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s="30" customFormat="1" ht="15" customHeight="1">
      <c r="A63" s="41" t="s">
        <v>64</v>
      </c>
      <c r="B63" s="47"/>
      <c r="C63" s="47"/>
      <c r="D63" s="47"/>
      <c r="E63" s="48"/>
      <c r="F63" s="5">
        <v>250</v>
      </c>
      <c r="G63" s="120">
        <v>-516.17</v>
      </c>
      <c r="H63" s="121"/>
      <c r="I63" s="121"/>
      <c r="J63" s="122"/>
      <c r="K63" s="120">
        <v>-1387</v>
      </c>
      <c r="L63" s="121"/>
      <c r="M63" s="121"/>
      <c r="N63" s="12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s="30" customFormat="1" ht="15" customHeight="1">
      <c r="A64" s="41" t="s">
        <v>65</v>
      </c>
      <c r="B64" s="47"/>
      <c r="C64" s="47"/>
      <c r="D64" s="47"/>
      <c r="E64" s="48"/>
      <c r="F64" s="5">
        <v>260</v>
      </c>
      <c r="G64" s="51">
        <v>0</v>
      </c>
      <c r="H64" s="52"/>
      <c r="I64" s="52"/>
      <c r="J64" s="53"/>
      <c r="K64" s="51">
        <v>0</v>
      </c>
      <c r="L64" s="52"/>
      <c r="M64" s="52"/>
      <c r="N64" s="5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14" ht="11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/>
    </row>
    <row r="66" spans="1:14" ht="11.25" customHeight="1">
      <c r="A66" s="8" t="s">
        <v>25</v>
      </c>
      <c r="B66" s="36"/>
      <c r="C66" s="36"/>
      <c r="D66" s="8"/>
      <c r="E66" s="9"/>
      <c r="F66" s="6"/>
      <c r="G66" s="6"/>
      <c r="H66" s="6"/>
      <c r="I66" s="6"/>
      <c r="J66" s="50" t="str">
        <f>'[2]Баланс'!F118</f>
        <v>А.И.Гарист</v>
      </c>
      <c r="K66" s="50"/>
      <c r="L66" s="50"/>
      <c r="M66" s="50"/>
      <c r="N66" s="50"/>
    </row>
    <row r="67" spans="1:14" ht="11.25" customHeight="1">
      <c r="A67" s="9"/>
      <c r="B67" s="37" t="s">
        <v>26</v>
      </c>
      <c r="C67" s="37"/>
      <c r="D67" s="11"/>
      <c r="E67" s="9"/>
      <c r="F67" s="10"/>
      <c r="G67" s="10"/>
      <c r="H67" s="10"/>
      <c r="I67" s="10"/>
      <c r="J67" s="38" t="s">
        <v>27</v>
      </c>
      <c r="K67" s="38"/>
      <c r="L67" s="38"/>
      <c r="M67" s="38"/>
      <c r="N67" s="39"/>
    </row>
    <row r="68" spans="1:14" ht="11.25" customHeight="1">
      <c r="A68" s="9"/>
      <c r="B68" s="11"/>
      <c r="C68" s="11"/>
      <c r="D68" s="11"/>
      <c r="E68" s="9"/>
      <c r="F68" s="10"/>
      <c r="G68" s="10"/>
      <c r="H68" s="10"/>
      <c r="I68" s="10"/>
      <c r="J68" s="11"/>
      <c r="K68" s="11"/>
      <c r="L68" s="11"/>
      <c r="M68" s="11"/>
      <c r="N68" s="10"/>
    </row>
    <row r="69" spans="1:14" ht="11.25" customHeight="1">
      <c r="A69" s="8" t="s">
        <v>28</v>
      </c>
      <c r="B69" s="36"/>
      <c r="C69" s="36"/>
      <c r="D69" s="8"/>
      <c r="E69" s="9"/>
      <c r="F69" s="6"/>
      <c r="G69" s="6"/>
      <c r="H69" s="6"/>
      <c r="I69" s="6"/>
      <c r="J69" s="50" t="str">
        <f>'[2]Баланс'!F121</f>
        <v>Д.А.Рыбаков</v>
      </c>
      <c r="K69" s="50"/>
      <c r="L69" s="50"/>
      <c r="M69" s="50"/>
      <c r="N69" s="50"/>
    </row>
    <row r="70" spans="1:14" ht="11.25" customHeight="1">
      <c r="A70" s="9"/>
      <c r="B70" s="37" t="s">
        <v>26</v>
      </c>
      <c r="C70" s="37"/>
      <c r="D70" s="11"/>
      <c r="E70" s="9"/>
      <c r="F70" s="12"/>
      <c r="G70" s="12"/>
      <c r="H70" s="12"/>
      <c r="I70" s="12"/>
      <c r="J70" s="38" t="s">
        <v>27</v>
      </c>
      <c r="K70" s="38"/>
      <c r="L70" s="38"/>
      <c r="M70" s="38"/>
      <c r="N70" s="39"/>
    </row>
    <row r="71" spans="1:14" ht="11.25" customHeight="1">
      <c r="A71" s="9"/>
      <c r="B71" s="9"/>
      <c r="C71" s="9"/>
      <c r="D71" s="9"/>
      <c r="E71" s="9"/>
      <c r="F71" s="6"/>
      <c r="G71" s="6"/>
      <c r="H71" s="6"/>
      <c r="I71" s="6"/>
      <c r="J71" s="13"/>
      <c r="K71" s="13"/>
      <c r="L71" s="13"/>
      <c r="M71" s="13"/>
      <c r="N71" s="13"/>
    </row>
    <row r="72" spans="1:14" ht="11.25" customHeight="1">
      <c r="A72" s="49">
        <f>'[2]Баланс'!A124</f>
        <v>42793</v>
      </c>
      <c r="B72" s="49"/>
      <c r="C72" s="14"/>
      <c r="D72" s="14"/>
      <c r="E72" s="14"/>
      <c r="F72" s="6"/>
      <c r="G72" s="6"/>
      <c r="H72" s="6"/>
      <c r="I72" s="6"/>
      <c r="J72" s="13"/>
      <c r="K72" s="13"/>
      <c r="L72" s="13"/>
      <c r="M72" s="13"/>
      <c r="N72" s="13"/>
    </row>
    <row r="73" spans="6:14" ht="17.25" customHeight="1">
      <c r="F73" s="15"/>
      <c r="G73" s="15"/>
      <c r="H73" s="15"/>
      <c r="I73" s="15"/>
      <c r="J73" s="15"/>
      <c r="K73" s="15"/>
      <c r="L73" s="15"/>
      <c r="M73" s="15"/>
      <c r="N73" s="16"/>
    </row>
    <row r="74" spans="1:14" ht="11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1.2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1.2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1.2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1.2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1.2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1:14" ht="11.2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</sheetData>
  <mergeCells count="169">
    <mergeCell ref="A61:E61"/>
    <mergeCell ref="G61:J61"/>
    <mergeCell ref="K61:N61"/>
    <mergeCell ref="A63:E63"/>
    <mergeCell ref="G63:J63"/>
    <mergeCell ref="K63:N63"/>
    <mergeCell ref="G57:J57"/>
    <mergeCell ref="K57:N57"/>
    <mergeCell ref="G59:J59"/>
    <mergeCell ref="K59:N59"/>
    <mergeCell ref="G53:J53"/>
    <mergeCell ref="K53:N53"/>
    <mergeCell ref="G55:J55"/>
    <mergeCell ref="K55:N55"/>
    <mergeCell ref="A50:E50"/>
    <mergeCell ref="G50:J50"/>
    <mergeCell ref="K50:N50"/>
    <mergeCell ref="A51:E51"/>
    <mergeCell ref="G51:J51"/>
    <mergeCell ref="K51:N51"/>
    <mergeCell ref="A47:E47"/>
    <mergeCell ref="G47:J47"/>
    <mergeCell ref="K47:N47"/>
    <mergeCell ref="A48:E49"/>
    <mergeCell ref="F48:F49"/>
    <mergeCell ref="G49:J49"/>
    <mergeCell ref="K49:N49"/>
    <mergeCell ref="A45:E45"/>
    <mergeCell ref="G45:J45"/>
    <mergeCell ref="K45:N45"/>
    <mergeCell ref="A46:E46"/>
    <mergeCell ref="G46:J46"/>
    <mergeCell ref="K46:N46"/>
    <mergeCell ref="G43:J43"/>
    <mergeCell ref="K43:N43"/>
    <mergeCell ref="A44:E44"/>
    <mergeCell ref="G44:J44"/>
    <mergeCell ref="K44:N44"/>
    <mergeCell ref="G41:J41"/>
    <mergeCell ref="K41:N41"/>
    <mergeCell ref="G42:J42"/>
    <mergeCell ref="K42:N42"/>
    <mergeCell ref="A39:E39"/>
    <mergeCell ref="G39:J39"/>
    <mergeCell ref="K39:N39"/>
    <mergeCell ref="G40:J40"/>
    <mergeCell ref="K40:N40"/>
    <mergeCell ref="A37:E37"/>
    <mergeCell ref="G37:J37"/>
    <mergeCell ref="K37:N37"/>
    <mergeCell ref="A38:E38"/>
    <mergeCell ref="G38:J38"/>
    <mergeCell ref="K38:N38"/>
    <mergeCell ref="A35:E35"/>
    <mergeCell ref="G35:J35"/>
    <mergeCell ref="K35:N35"/>
    <mergeCell ref="A36:E36"/>
    <mergeCell ref="G36:J36"/>
    <mergeCell ref="K36:N36"/>
    <mergeCell ref="A33:E33"/>
    <mergeCell ref="G33:J33"/>
    <mergeCell ref="K33:N33"/>
    <mergeCell ref="A34:E34"/>
    <mergeCell ref="G34:J34"/>
    <mergeCell ref="K34:N34"/>
    <mergeCell ref="A31:E31"/>
    <mergeCell ref="G31:J31"/>
    <mergeCell ref="K31:N31"/>
    <mergeCell ref="A32:E32"/>
    <mergeCell ref="G32:J32"/>
    <mergeCell ref="K32:N32"/>
    <mergeCell ref="A29:E29"/>
    <mergeCell ref="G29:J29"/>
    <mergeCell ref="K29:N29"/>
    <mergeCell ref="A30:E30"/>
    <mergeCell ref="G30:J30"/>
    <mergeCell ref="K30:N30"/>
    <mergeCell ref="A27:E27"/>
    <mergeCell ref="G27:J27"/>
    <mergeCell ref="K27:N27"/>
    <mergeCell ref="A28:E28"/>
    <mergeCell ref="G28:J28"/>
    <mergeCell ref="K28:N28"/>
    <mergeCell ref="A25:E25"/>
    <mergeCell ref="G25:J25"/>
    <mergeCell ref="K25:N25"/>
    <mergeCell ref="A26:E26"/>
    <mergeCell ref="G26:J26"/>
    <mergeCell ref="K26:N26"/>
    <mergeCell ref="K23:N23"/>
    <mergeCell ref="A24:E24"/>
    <mergeCell ref="G24:J24"/>
    <mergeCell ref="K24:N24"/>
    <mergeCell ref="A9:C9"/>
    <mergeCell ref="A10:C10"/>
    <mergeCell ref="A23:E23"/>
    <mergeCell ref="G23:J23"/>
    <mergeCell ref="A11:C11"/>
    <mergeCell ref="A12:C12"/>
    <mergeCell ref="A13:C13"/>
    <mergeCell ref="A21:E21"/>
    <mergeCell ref="G21:J21"/>
    <mergeCell ref="A19:E19"/>
    <mergeCell ref="K21:N21"/>
    <mergeCell ref="A22:E22"/>
    <mergeCell ref="G22:J22"/>
    <mergeCell ref="K22:N22"/>
    <mergeCell ref="G19:J19"/>
    <mergeCell ref="K19:N19"/>
    <mergeCell ref="A20:E20"/>
    <mergeCell ref="G20:J20"/>
    <mergeCell ref="K20:N20"/>
    <mergeCell ref="A15:C15"/>
    <mergeCell ref="E15:N15"/>
    <mergeCell ref="A17:E18"/>
    <mergeCell ref="F17:F18"/>
    <mergeCell ref="G18:J18"/>
    <mergeCell ref="K18:N18"/>
    <mergeCell ref="A14:C14"/>
    <mergeCell ref="E14:N14"/>
    <mergeCell ref="A57:E57"/>
    <mergeCell ref="A59:E59"/>
    <mergeCell ref="A53:E53"/>
    <mergeCell ref="A55:E55"/>
    <mergeCell ref="A40:E40"/>
    <mergeCell ref="A41:E41"/>
    <mergeCell ref="A42:E42"/>
    <mergeCell ref="A43:E43"/>
    <mergeCell ref="E10:N10"/>
    <mergeCell ref="E11:N11"/>
    <mergeCell ref="E12:N12"/>
    <mergeCell ref="E13:N13"/>
    <mergeCell ref="A52:E52"/>
    <mergeCell ref="G52:J52"/>
    <mergeCell ref="K52:N52"/>
    <mergeCell ref="J1:N1"/>
    <mergeCell ref="J2:N2"/>
    <mergeCell ref="J3:N3"/>
    <mergeCell ref="A5:N5"/>
    <mergeCell ref="A6:N6"/>
    <mergeCell ref="G7:H7"/>
    <mergeCell ref="E9:N9"/>
    <mergeCell ref="A56:E56"/>
    <mergeCell ref="G56:J56"/>
    <mergeCell ref="K56:N56"/>
    <mergeCell ref="A54:E54"/>
    <mergeCell ref="G54:J54"/>
    <mergeCell ref="K54:N54"/>
    <mergeCell ref="A60:E60"/>
    <mergeCell ref="G60:J60"/>
    <mergeCell ref="K60:N60"/>
    <mergeCell ref="A58:E58"/>
    <mergeCell ref="G58:J58"/>
    <mergeCell ref="K58:N58"/>
    <mergeCell ref="G64:J64"/>
    <mergeCell ref="K64:N64"/>
    <mergeCell ref="A62:E62"/>
    <mergeCell ref="G62:J62"/>
    <mergeCell ref="K62:N62"/>
    <mergeCell ref="A64:E64"/>
    <mergeCell ref="J70:N70"/>
    <mergeCell ref="A72:B72"/>
    <mergeCell ref="J66:N66"/>
    <mergeCell ref="B67:C67"/>
    <mergeCell ref="J67:N67"/>
    <mergeCell ref="B69:C69"/>
    <mergeCell ref="J69:N69"/>
    <mergeCell ref="B70:C70"/>
    <mergeCell ref="B66:C66"/>
  </mergeCells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G53:N53 G21:N21 G45:N47 G37:N38 G27:N27 G23:N24 G56:N57">
      <formula1>0</formula1>
    </dataValidation>
  </dataValidations>
  <printOptions/>
  <pageMargins left="0.75" right="0.75" top="1" bottom="1" header="0.5" footer="0.5"/>
  <pageSetup horizontalDpi="600" verticalDpi="600" orientation="portrait" paperSize="9" scale="91" r:id="rId3"/>
  <rowBreaks count="1" manualBreakCount="1">
    <brk id="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Solovjeva</cp:lastModifiedBy>
  <cp:lastPrinted>2017-04-27T12:59:10Z</cp:lastPrinted>
  <dcterms:created xsi:type="dcterms:W3CDTF">2005-05-17T12:55:39Z</dcterms:created>
  <dcterms:modified xsi:type="dcterms:W3CDTF">2017-04-28T06:39:10Z</dcterms:modified>
  <cp:category/>
  <cp:version/>
  <cp:contentType/>
  <cp:contentStatus/>
</cp:coreProperties>
</file>