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975" windowWidth="3690" windowHeight="4320" activeTab="0"/>
  </bookViews>
  <sheets>
    <sheet name="баланс 2016г." sheetId="1" r:id="rId1"/>
  </sheets>
  <externalReferences>
    <externalReference r:id="rId4"/>
  </externalReferences>
  <definedNames>
    <definedName name="едизм">'[1]Баланс'!$B$26:$B$28</definedName>
    <definedName name="_xlnm.Print_Area" localSheetId="0">'баланс 2016г.'!$A$1:$G$110</definedName>
  </definedNames>
  <calcPr fullCalcOnLoad="1"/>
</workbook>
</file>

<file path=xl/comments1.xml><?xml version="1.0" encoding="utf-8"?>
<comments xmlns="http://schemas.openxmlformats.org/spreadsheetml/2006/main">
  <authors>
    <author>КонсульнатПлюс примечание:</author>
    <author>КонсульнатПлюс примечание</author>
    <author>Автор</author>
  </authors>
  <commentList>
    <comment ref="F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графе 3 показываются данные о стоимости активов, собственного капитала, обязательств на конец отчетного периода.</t>
        </r>
        <r>
          <rPr>
            <sz val="8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о стоимости активов, собственного капитала, обязательств на конец предыдущего года (вступительный баланс), которые должны соответствовать данным графы 3  предыдущего года (заключительный баланс), за исключением случаев, установленных законодательством.</t>
        </r>
        <r>
          <rPr>
            <sz val="8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 "Долгосрочные активы" приводится информация об остатках основных средств, нематериальных активов, доходных вложений в материальные активы, вложений в долгосрочные активы, оборудования к установке и строительных материалов, долгосрочных финансовых вложений, долгосрочной дебиторской задолженности, отложенных налоговых активов и других долгосрочных активов.</t>
        </r>
        <r>
          <rPr>
            <sz val="8"/>
            <rFont val="Tahoma"/>
            <family val="2"/>
          </rPr>
          <t xml:space="preserve">
</t>
        </r>
      </text>
    </comment>
    <comment ref="A39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разделе II приводится информация об остатках запасов, долгосрочных активов, предназначенных для реализации, расходов будущих периодов, налогов по приобретенным товарам, работам, услугам, краткосрочной дебиторской задолженности, краткосрочных финансовых вложений, денежных средств и их эквивалентов, прочих краткосрочных активов.
</t>
        </r>
      </text>
    </comment>
    <comment ref="A62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III "Собственный капитал" приводится информация о величине собственного капитала организации.
</t>
        </r>
      </text>
    </comment>
    <comment ref="A72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IV приводится информация о долгосрочных обязательствах организации, погашение которых ожидается более чем через 12 месяцев после отчетной даты.
</t>
        </r>
      </text>
    </comment>
    <comment ref="A82" authorId="1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 В разделе V  приводится информация о краткосрочных обязательствах организации, погашение которых ожидается в течение 12 месяцев после отчетной даты.
</t>
        </r>
      </text>
    </comment>
    <comment ref="A110" authorId="2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<sst xmlns="http://schemas.openxmlformats.org/spreadsheetml/2006/main" count="135" uniqueCount="125">
  <si>
    <t>Основные средства</t>
  </si>
  <si>
    <t>Нематериальные активы</t>
  </si>
  <si>
    <t>БАЛАНС</t>
  </si>
  <si>
    <t>Целевое финансирование</t>
  </si>
  <si>
    <t>Краткосрочные кредиты и займы</t>
  </si>
  <si>
    <t>ОАО "Мозырьпромстрой"</t>
  </si>
  <si>
    <t>Прочие долгосрочные обязательства</t>
  </si>
  <si>
    <t>Прочие краткосрочные обязательства</t>
  </si>
  <si>
    <t>Код строки</t>
  </si>
  <si>
    <t>БУХГАЛТЕРСКИЙ БАЛАНС</t>
  </si>
  <si>
    <t xml:space="preserve">На </t>
  </si>
  <si>
    <t>Организация</t>
  </si>
  <si>
    <t>Учетный номер плательщика</t>
  </si>
  <si>
    <t>Вид экономической деятельности</t>
  </si>
  <si>
    <t>строительство</t>
  </si>
  <si>
    <t>Организационно-правовая форма</t>
  </si>
  <si>
    <t>Орган управления</t>
  </si>
  <si>
    <t>Единица измерения</t>
  </si>
  <si>
    <t>III</t>
  </si>
  <si>
    <t>Адрес</t>
  </si>
  <si>
    <t>Активы</t>
  </si>
  <si>
    <t xml:space="preserve">I. ДОЛГОСРОЧНЫЕ АКТИВЫ </t>
  </si>
  <si>
    <t xml:space="preserve">Доходные вложения в материальные активы </t>
  </si>
  <si>
    <t>В том числе: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</si>
  <si>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</si>
  <si>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</si>
  <si>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</si>
  <si>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</si>
  <si>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</si>
  <si>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</si>
  <si>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</si>
  <si>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</si>
  <si>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</si>
  <si>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</si>
  <si>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</si>
  <si>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</si>
  <si>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</si>
  <si>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</si>
  <si>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</si>
  <si>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</si>
  <si>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</si>
  <si>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</si>
  <si>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251а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</si>
  <si>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</si>
  <si>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</si>
  <si>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</si>
  <si>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</si>
  <si>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</si>
  <si>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</si>
  <si>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</si>
  <si>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</si>
  <si>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420</t>
  </si>
  <si>
    <t>Собственные акции (доли в уставном капитале)</t>
  </si>
  <si>
    <t>430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</si>
  <si>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</si>
  <si>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</si>
  <si>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</si>
  <si>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</si>
  <si>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</si>
  <si>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</si>
  <si>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</si>
  <si>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</si>
  <si>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</si>
  <si>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</si>
  <si>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</si>
  <si>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ИТОГО по разделу IV</t>
  </si>
  <si>
    <t>V. КРАТКОСРОЧНЫЕ ОБЯЗАТЕЛЬСТВА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</si>
  <si>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</si>
  <si>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</si>
  <si>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</si>
  <si>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</si>
  <si>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</si>
  <si>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633а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</si>
  <si>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</si>
  <si>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</si>
  <si>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</si>
  <si>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</si>
  <si>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</si>
  <si>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</si>
  <si>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</si>
  <si>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</si>
  <si>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</si>
  <si>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</si>
  <si>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</si>
  <si>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>январь</t>
  </si>
  <si>
    <t>февраль</t>
  </si>
  <si>
    <t>I</t>
  </si>
  <si>
    <t>март</t>
  </si>
  <si>
    <t>II</t>
  </si>
  <si>
    <t>апрель</t>
  </si>
  <si>
    <t>май</t>
  </si>
  <si>
    <t>IV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</si>
  <si>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</si>
  <si>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</si>
  <si>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</si>
  <si>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</si>
  <si>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</si>
  <si>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</si>
  <si>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</si>
  <si>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</si>
  <si>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</si>
  <si>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</si>
  <si>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Министерство архитектуры и строительства РБ</t>
  </si>
  <si>
    <t>тыс.руб.</t>
  </si>
  <si>
    <t>247760 г.Мозырь ул.Интернациональная ,109</t>
  </si>
  <si>
    <t>Дата утверждения</t>
  </si>
  <si>
    <t>Дата отправки</t>
  </si>
  <si>
    <t>Дата принятия</t>
  </si>
  <si>
    <t xml:space="preserve">   первоначальная стоимость</t>
  </si>
  <si>
    <t xml:space="preserve">   амортизация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</si>
  <si>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</si>
  <si>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</si>
  <si>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</si>
  <si>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 xml:space="preserve">     в т.ч по налогам </t>
  </si>
  <si>
    <t xml:space="preserve">   инновационный фонд</t>
  </si>
  <si>
    <t>Инвестиционный фонд</t>
  </si>
  <si>
    <t>в т.ч.из инновационного фонда</t>
  </si>
  <si>
    <t>в т.ч.из инвестиционного фонда</t>
  </si>
  <si>
    <t>в т.ч.инвестиционного фонда Минстройархитектуры</t>
  </si>
  <si>
    <t xml:space="preserve">              в т.ч.инновационный фонд</t>
  </si>
  <si>
    <t>А.И.Гарист</t>
  </si>
  <si>
    <t>Д.А.Рыбаков</t>
  </si>
  <si>
    <t>31 декабря 2016г.</t>
  </si>
  <si>
    <t>На 31 декабря 2016 года</t>
  </si>
  <si>
    <t>На 31 декабря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</si>
</sst>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"/>
    <numFmt numFmtId="173" formatCode="00"/>
    <numFmt numFmtId="174" formatCode="[$-FC19]d\ mmmm\ yyyy\ &quot;года&quot;"/>
    <numFmt numFmtId="175" formatCode="[$-FC19]&quot;На &quot;d\ mmmm\ yyyy\ &quot;года&quot;"/>
    <numFmt numFmtId="176" formatCode="_-* #,##0_р_._-;\-* #,##0_р_._-;_-* &quot;-&quot;??_р_._-;_-@_-"/>
    <numFmt numFmtId="177" formatCode="_(#,##0_);\(#,##0\);_(* &quot;-&quot;??_);_(@_)"/>
    <numFmt numFmtId="178" formatCode="[$-F800]dddd\,\ mmmm\ dd\,\ yyyy"/>
    <numFmt numFmtId="179" formatCode="[$-FC19]d\ mmmm\ yyyy\ &quot;г.&quot;"/>
    <numFmt numFmtId="180" formatCode="[$-FC19]\ yyyy\ &quot;года&quot;"/>
    <numFmt numFmtId="181" formatCode="[$-FC19]&quot;за &quot;mmmm"/>
    <numFmt numFmtId="182" formatCode="\(#,##0\);\(#,##0\);_(* &quot;-&quot;??_);_(@_)"/>
    <numFmt numFmtId="183" formatCode="\(#,##0\);\(\-#,##0\);_(* &quot;-&quot;??_);_(@_)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22"/>
      <name val="Arial Cyr"/>
      <family val="0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22"/>
      <name val="Arial Cyr"/>
      <family val="0"/>
    </font>
    <font>
      <sz val="9"/>
      <color indexed="22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 indent="2"/>
      <protection locked="0"/>
    </xf>
    <xf numFmtId="17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indent="3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6" fontId="2" fillId="2" borderId="1" xfId="17" applyNumberFormat="1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 quotePrefix="1">
      <alignment horizontal="left" vertical="center" wrapText="1"/>
      <protection hidden="1"/>
    </xf>
    <xf numFmtId="0" fontId="2" fillId="2" borderId="5" xfId="0" applyFont="1" applyFill="1" applyBorder="1" applyAlignment="1" applyProtection="1" quotePrefix="1">
      <alignment horizontal="left" vertical="center" wrapText="1"/>
      <protection hidden="1"/>
    </xf>
    <xf numFmtId="177" fontId="2" fillId="2" borderId="1" xfId="17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177" fontId="2" fillId="2" borderId="7" xfId="17" applyNumberFormat="1" applyFont="1" applyFill="1" applyBorder="1" applyAlignment="1" applyProtection="1">
      <alignment horizontal="center" vertical="center" shrinkToFit="1"/>
      <protection locked="0"/>
    </xf>
    <xf numFmtId="177" fontId="2" fillId="4" borderId="7" xfId="17" applyNumberFormat="1" applyFont="1" applyFill="1" applyBorder="1" applyAlignment="1" applyProtection="1">
      <alignment horizontal="center" vertical="center" shrinkToFit="1"/>
      <protection hidden="1"/>
    </xf>
    <xf numFmtId="177" fontId="2" fillId="2" borderId="7" xfId="17" applyNumberFormat="1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7" fontId="2" fillId="2" borderId="8" xfId="17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3" fillId="4" borderId="1" xfId="17" applyNumberFormat="1" applyFont="1" applyFill="1" applyBorder="1" applyAlignment="1" applyProtection="1">
      <alignment horizontal="center" vertical="center" shrinkToFit="1"/>
      <protection hidden="1"/>
    </xf>
    <xf numFmtId="177" fontId="3" fillId="2" borderId="1" xfId="17" applyNumberFormat="1" applyFont="1" applyFill="1" applyBorder="1" applyAlignment="1" applyProtection="1">
      <alignment horizontal="center" vertical="center" shrinkToFit="1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75" fontId="10" fillId="2" borderId="1" xfId="0" applyNumberFormat="1" applyFont="1" applyFill="1" applyBorder="1" applyAlignment="1" applyProtection="1" quotePrefix="1">
      <alignment horizontal="center" vertical="center" wrapText="1"/>
      <protection hidden="1"/>
    </xf>
    <xf numFmtId="176" fontId="3" fillId="2" borderId="1" xfId="17" applyNumberFormat="1" applyFont="1" applyFill="1" applyBorder="1" applyAlignment="1" applyProtection="1">
      <alignment horizontal="center" vertical="center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82" fontId="2" fillId="2" borderId="7" xfId="17" applyNumberFormat="1" applyFont="1" applyFill="1" applyBorder="1" applyAlignment="1" applyProtection="1">
      <alignment horizontal="center" vertical="center" shrinkToFit="1"/>
      <protection locked="0"/>
    </xf>
    <xf numFmtId="177" fontId="2" fillId="0" borderId="7" xfId="17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77" fontId="2" fillId="4" borderId="1" xfId="17" applyNumberFormat="1" applyFont="1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177" fontId="2" fillId="0" borderId="8" xfId="17" applyNumberFormat="1" applyFont="1" applyFill="1" applyBorder="1" applyAlignment="1" applyProtection="1">
      <alignment horizontal="center" vertical="center" shrinkToFit="1"/>
      <protection locked="0"/>
    </xf>
    <xf numFmtId="177" fontId="2" fillId="0" borderId="1" xfId="17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 quotePrefix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78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 quotePrefix="1">
      <alignment horizontal="left" vertical="center"/>
      <protection hidden="1"/>
    </xf>
    <xf numFmtId="174" fontId="7" fillId="3" borderId="0" xfId="0" applyNumberFormat="1" applyFont="1" applyFill="1" applyBorder="1" applyAlignment="1" applyProtection="1">
      <alignment horizontal="left" vertical="center"/>
      <protection hidden="1"/>
    </xf>
    <xf numFmtId="174" fontId="16" fillId="3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74" fontId="9" fillId="2" borderId="11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vertical="top" wrapText="1"/>
      <protection locked="0"/>
    </xf>
    <xf numFmtId="0" fontId="19" fillId="2" borderId="0" xfId="0" applyFont="1" applyFill="1" applyBorder="1" applyAlignment="1" applyProtection="1" quotePrefix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/>
      <protection locked="0"/>
    </xf>
    <xf numFmtId="178" fontId="9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 quotePrefix="1">
      <alignment horizontal="center" vertical="center"/>
      <protection hidden="1"/>
    </xf>
    <xf numFmtId="0" fontId="13" fillId="2" borderId="0" xfId="0" applyFont="1" applyFill="1" applyBorder="1" applyAlignment="1" applyProtection="1" quotePrefix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 quotePrefix="1">
      <alignment horizontal="left" vertical="center" wrapText="1"/>
      <protection hidden="1"/>
    </xf>
    <xf numFmtId="0" fontId="3" fillId="2" borderId="4" xfId="0" applyFont="1" applyFill="1" applyBorder="1" applyAlignment="1" applyProtection="1" quotePrefix="1">
      <alignment horizontal="left" vertical="center" wrapText="1"/>
      <protection hidden="1"/>
    </xf>
    <xf numFmtId="0" fontId="3" fillId="2" borderId="5" xfId="0" applyFont="1" applyFill="1" applyBorder="1" applyAlignment="1" applyProtection="1" quotePrefix="1">
      <alignment horizontal="left" vertical="center" wrapText="1"/>
      <protection hidden="1"/>
    </xf>
    <xf numFmtId="0" fontId="2" fillId="2" borderId="10" xfId="0" applyFont="1" applyFill="1" applyBorder="1" applyAlignment="1" applyProtection="1" quotePrefix="1">
      <alignment horizontal="left" vertical="center" wrapText="1"/>
      <protection hidden="1"/>
    </xf>
    <xf numFmtId="0" fontId="2" fillId="2" borderId="2" xfId="0" applyFont="1" applyFill="1" applyBorder="1" applyAlignment="1" applyProtection="1" quotePrefix="1">
      <alignment horizontal="left" vertical="center" wrapText="1"/>
      <protection hidden="1"/>
    </xf>
    <xf numFmtId="0" fontId="2" fillId="2" borderId="3" xfId="0" applyFont="1" applyFill="1" applyBorder="1" applyAlignment="1" applyProtection="1" quotePrefix="1">
      <alignment horizontal="left" vertical="center" wrapText="1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 hidden="1"/>
    </xf>
    <xf numFmtId="0" fontId="3" fillId="2" borderId="2" xfId="0" applyFont="1" applyFill="1" applyBorder="1" applyAlignment="1" applyProtection="1" quotePrefix="1">
      <alignment horizontal="left" vertical="center" wrapText="1"/>
      <protection hidden="1"/>
    </xf>
    <xf numFmtId="0" fontId="3" fillId="2" borderId="3" xfId="0" applyFont="1" applyFill="1" applyBorder="1" applyAlignment="1" applyProtection="1" quotePrefix="1">
      <alignment horizontal="left" vertical="center" wrapText="1"/>
      <protection hidden="1"/>
    </xf>
    <xf numFmtId="0" fontId="2" fillId="2" borderId="10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2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3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6" xfId="0" applyFont="1" applyFill="1" applyBorder="1" applyAlignment="1" applyProtection="1" quotePrefix="1">
      <alignment horizontal="left" vertical="center" wrapText="1"/>
      <protection hidden="1"/>
    </xf>
    <xf numFmtId="0" fontId="2" fillId="2" borderId="4" xfId="0" applyFont="1" applyFill="1" applyBorder="1" applyAlignment="1" applyProtection="1" quotePrefix="1">
      <alignment horizontal="left" vertical="center" wrapText="1"/>
      <protection hidden="1"/>
    </xf>
    <xf numFmtId="0" fontId="2" fillId="2" borderId="5" xfId="0" applyFont="1" applyFill="1" applyBorder="1" applyAlignment="1" applyProtection="1" quotePrefix="1">
      <alignment horizontal="left" vertical="center" wrapText="1"/>
      <protection hidden="1"/>
    </xf>
    <xf numFmtId="0" fontId="2" fillId="2" borderId="12" xfId="0" applyFont="1" applyFill="1" applyBorder="1" applyAlignment="1" applyProtection="1" quotePrefix="1">
      <alignment horizontal="left" vertical="center" wrapText="1"/>
      <protection hidden="1"/>
    </xf>
    <xf numFmtId="0" fontId="2" fillId="2" borderId="11" xfId="0" applyFont="1" applyFill="1" applyBorder="1" applyAlignment="1" applyProtection="1" quotePrefix="1">
      <alignment vertical="center" wrapText="1"/>
      <protection hidden="1"/>
    </xf>
    <xf numFmtId="0" fontId="2" fillId="2" borderId="9" xfId="0" applyFont="1" applyFill="1" applyBorder="1" applyAlignment="1" applyProtection="1" quotePrefix="1">
      <alignment vertical="center" wrapText="1"/>
      <protection hidden="1"/>
    </xf>
    <xf numFmtId="0" fontId="2" fillId="2" borderId="13" xfId="0" applyFont="1" applyFill="1" applyBorder="1" applyAlignment="1" applyProtection="1" quotePrefix="1">
      <alignment horizontal="left" vertical="center" wrapText="1"/>
      <protection hidden="1"/>
    </xf>
    <xf numFmtId="0" fontId="2" fillId="2" borderId="0" xfId="0" applyFont="1" applyFill="1" applyBorder="1" applyAlignment="1" applyProtection="1" quotePrefix="1">
      <alignment horizontal="left" vertical="center" wrapText="1"/>
      <protection hidden="1"/>
    </xf>
    <xf numFmtId="0" fontId="2" fillId="2" borderId="14" xfId="0" applyFont="1" applyFill="1" applyBorder="1" applyAlignment="1" applyProtection="1" quotePrefix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6" xfId="0" applyNumberFormat="1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left" wrapText="1"/>
      <protection locked="0"/>
    </xf>
    <xf numFmtId="0" fontId="2" fillId="2" borderId="5" xfId="0" applyNumberFormat="1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 wrapText="1"/>
      <protection locked="0"/>
    </xf>
    <xf numFmtId="1" fontId="2" fillId="2" borderId="4" xfId="0" applyNumberFormat="1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 quotePrefix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11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9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6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4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5" xfId="0" applyFont="1" applyFill="1" applyBorder="1" applyAlignment="1" applyProtection="1" quotePrefix="1">
      <alignment horizontal="left" vertical="center" wrapText="1" indent="2"/>
      <protection hidden="1"/>
    </xf>
    <xf numFmtId="0" fontId="2" fillId="2" borderId="6" xfId="0" applyFont="1" applyFill="1" applyBorder="1" applyAlignment="1" applyProtection="1">
      <alignment horizontal="left" vertical="center" wrapText="1" indent="2"/>
      <protection hidden="1"/>
    </xf>
    <xf numFmtId="0" fontId="2" fillId="2" borderId="4" xfId="0" applyFont="1" applyFill="1" applyBorder="1" applyAlignment="1" applyProtection="1">
      <alignment horizontal="left" vertical="center" wrapText="1" indent="2"/>
      <protection hidden="1"/>
    </xf>
    <xf numFmtId="0" fontId="2" fillId="2" borderId="5" xfId="0" applyFont="1" applyFill="1" applyBorder="1" applyAlignment="1" applyProtection="1">
      <alignment horizontal="left" vertical="center" wrapText="1" indent="2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/>
    </xf>
    <xf numFmtId="0" fontId="3" fillId="2" borderId="2" xfId="0" applyFont="1" applyFill="1" applyBorder="1" applyAlignment="1" applyProtection="1" quotePrefix="1">
      <alignment horizontal="left" vertical="center" wrapText="1"/>
      <protection/>
    </xf>
    <xf numFmtId="0" fontId="3" fillId="2" borderId="3" xfId="0" applyFont="1" applyFill="1" applyBorder="1" applyAlignment="1" applyProtection="1" quotePrefix="1">
      <alignment horizontal="left" vertical="center" wrapText="1"/>
      <protection/>
    </xf>
    <xf numFmtId="0" fontId="2" fillId="2" borderId="12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11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9" xfId="0" applyFont="1" applyFill="1" applyBorder="1" applyAlignment="1" applyProtection="1" quotePrefix="1">
      <alignment horizontal="left" vertical="center" wrapText="1" indent="1"/>
      <protection hidden="1"/>
    </xf>
    <xf numFmtId="0" fontId="10" fillId="2" borderId="6" xfId="0" applyFont="1" applyFill="1" applyBorder="1" applyAlignment="1" applyProtection="1" quotePrefix="1">
      <alignment horizontal="center" vertical="center"/>
      <protection hidden="1"/>
    </xf>
    <xf numFmtId="0" fontId="10" fillId="2" borderId="4" xfId="0" applyFont="1" applyFill="1" applyBorder="1" applyAlignment="1" applyProtection="1" quotePrefix="1">
      <alignment horizontal="center" vertical="center"/>
      <protection hidden="1"/>
    </xf>
    <xf numFmtId="0" fontId="10" fillId="2" borderId="5" xfId="0" applyFont="1" applyFill="1" applyBorder="1" applyAlignment="1" applyProtection="1" quotePrefix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 quotePrefix="1">
      <alignment horizontal="left" vertical="center" wrapText="1"/>
      <protection locked="0"/>
    </xf>
    <xf numFmtId="0" fontId="3" fillId="2" borderId="2" xfId="0" applyFont="1" applyFill="1" applyBorder="1" applyAlignment="1" applyProtection="1" quotePrefix="1">
      <alignment horizontal="left" vertical="center" wrapText="1"/>
      <protection locked="0"/>
    </xf>
    <xf numFmtId="0" fontId="3" fillId="2" borderId="3" xfId="0" applyFont="1" applyFill="1" applyBorder="1" applyAlignment="1" applyProtection="1" quotePrefix="1">
      <alignment horizontal="left" vertical="center" wrapText="1"/>
      <protection locked="0"/>
    </xf>
    <xf numFmtId="0" fontId="2" fillId="2" borderId="13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0" xfId="0" applyFont="1" applyFill="1" applyBorder="1" applyAlignment="1" applyProtection="1" quotePrefix="1">
      <alignment horizontal="left" vertical="center" wrapText="1" indent="1"/>
      <protection hidden="1"/>
    </xf>
    <xf numFmtId="0" fontId="2" fillId="2" borderId="14" xfId="0" applyFont="1" applyFill="1" applyBorder="1" applyAlignment="1" applyProtection="1" quotePrefix="1">
      <alignment horizontal="left" vertical="center" wrapText="1" indent="1"/>
      <protection hidden="1"/>
    </xf>
  </cellXfs>
  <cellStyles count="4">
    <cellStyle name="Normal" xfId="0"/>
    <cellStyle name="Hyperlink" xfId="15"/>
    <cellStyle name="Followed Hyperlink" xfId="16"/>
    <cellStyle name="Comma" xfId="17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3;&#1072;&#1076;\&#1041;&#1072;&#1083;&#1072;&#1085;&#1089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"/>
      <sheetName val="Пассив"/>
      <sheetName val="Забаланс"/>
      <sheetName val="Приложение 2"/>
      <sheetName val="Приложение 2 (2 стр)"/>
      <sheetName val="Лист1"/>
      <sheetName val="Приложение 3"/>
      <sheetName val="Приложение 3 (2 стр)"/>
      <sheetName val="Приложение 4"/>
      <sheetName val="Приложение 5"/>
      <sheetName val="Приложение 5 (2 стр)"/>
      <sheetName val="Приложение 5 (3 стр)"/>
      <sheetName val="ы"/>
    </sheetNames>
    <sheetDataSet>
      <sheetData sheetId="0">
        <row r="26">
          <cell r="B26" t="str">
            <v>Орган управления</v>
          </cell>
        </row>
        <row r="27">
          <cell r="B27" t="str">
            <v>Единицы измерения: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="60" workbookViewId="0" topLeftCell="A52">
      <selection activeCell="H34" sqref="H34"/>
    </sheetView>
  </sheetViews>
  <sheetFormatPr defaultColWidth="9.00390625" defaultRowHeight="11.25" customHeight="1"/>
  <cols>
    <col min="1" max="1" width="15.375" style="17" customWidth="1"/>
    <col min="2" max="3" width="8.375" style="17" customWidth="1"/>
    <col min="4" max="4" width="11.00390625" style="17" customWidth="1"/>
    <col min="5" max="5" width="6.00390625" style="17" customWidth="1"/>
    <col min="6" max="7" width="21.00390625" style="17" customWidth="1"/>
    <col min="8" max="16384" width="9.125" style="17" customWidth="1"/>
  </cols>
  <sheetData>
    <row r="1" spans="1:7" s="2" customFormat="1" ht="11.25" customHeight="1">
      <c r="A1" s="1"/>
      <c r="B1" s="1"/>
      <c r="C1" s="1"/>
      <c r="D1" s="1"/>
      <c r="E1" s="1"/>
      <c r="F1" s="67" t="s">
        <v>99</v>
      </c>
      <c r="G1" s="67"/>
    </row>
    <row r="2" spans="1:7" s="2" customFormat="1" ht="22.5" customHeight="1">
      <c r="A2" s="1"/>
      <c r="B2" s="1"/>
      <c r="C2" s="1"/>
      <c r="D2" s="1"/>
      <c r="E2" s="1"/>
      <c r="F2" s="65" t="s">
        <v>100</v>
      </c>
      <c r="G2" s="65"/>
    </row>
    <row r="3" spans="1:7" s="2" customFormat="1" ht="11.25" customHeight="1">
      <c r="A3" s="1"/>
      <c r="B3" s="1"/>
      <c r="C3" s="1"/>
      <c r="D3" s="1"/>
      <c r="E3" s="1"/>
      <c r="F3" s="66" t="s">
        <v>101</v>
      </c>
      <c r="G3" s="66"/>
    </row>
    <row r="4" spans="1:7" s="2" customFormat="1" ht="12.75" customHeight="1">
      <c r="A4" s="63" t="s">
        <v>9</v>
      </c>
      <c r="B4" s="63"/>
      <c r="C4" s="63"/>
      <c r="D4" s="63"/>
      <c r="E4" s="63"/>
      <c r="F4" s="63"/>
      <c r="G4" s="63"/>
    </row>
    <row r="5" spans="1:7" s="2" customFormat="1" ht="14.25" customHeight="1">
      <c r="A5" s="1"/>
      <c r="B5" s="7" t="s">
        <v>10</v>
      </c>
      <c r="C5" s="64" t="s">
        <v>122</v>
      </c>
      <c r="D5" s="64"/>
      <c r="E5" s="64"/>
      <c r="F5" s="64"/>
      <c r="G5" s="1"/>
    </row>
    <row r="6" spans="1:7" s="2" customFormat="1" ht="12.75" customHeight="1">
      <c r="A6" s="3"/>
      <c r="B6" s="1"/>
      <c r="C6" s="1"/>
      <c r="D6" s="1"/>
      <c r="E6" s="1"/>
      <c r="F6" s="1"/>
      <c r="G6" s="1"/>
    </row>
    <row r="7" spans="1:7" s="2" customFormat="1" ht="12.75">
      <c r="A7" s="98" t="s">
        <v>11</v>
      </c>
      <c r="B7" s="99"/>
      <c r="C7" s="99"/>
      <c r="D7" s="100" t="s">
        <v>5</v>
      </c>
      <c r="E7" s="101"/>
      <c r="F7" s="101"/>
      <c r="G7" s="102"/>
    </row>
    <row r="8" spans="1:7" s="2" customFormat="1" ht="12.75">
      <c r="A8" s="98" t="s">
        <v>12</v>
      </c>
      <c r="B8" s="99"/>
      <c r="C8" s="99"/>
      <c r="D8" s="103">
        <v>400091065</v>
      </c>
      <c r="E8" s="104"/>
      <c r="F8" s="104"/>
      <c r="G8" s="105"/>
    </row>
    <row r="9" spans="1:7" s="2" customFormat="1" ht="12.75">
      <c r="A9" s="98" t="s">
        <v>13</v>
      </c>
      <c r="B9" s="99"/>
      <c r="C9" s="99"/>
      <c r="D9" s="100" t="s">
        <v>14</v>
      </c>
      <c r="E9" s="101"/>
      <c r="F9" s="101"/>
      <c r="G9" s="102"/>
    </row>
    <row r="10" spans="1:7" s="2" customFormat="1" ht="12.75">
      <c r="A10" s="98" t="s">
        <v>15</v>
      </c>
      <c r="B10" s="99"/>
      <c r="C10" s="99"/>
      <c r="D10" s="100"/>
      <c r="E10" s="101"/>
      <c r="F10" s="101"/>
      <c r="G10" s="102"/>
    </row>
    <row r="11" spans="1:7" s="2" customFormat="1" ht="12.75">
      <c r="A11" s="98" t="s">
        <v>16</v>
      </c>
      <c r="B11" s="99"/>
      <c r="C11" s="99"/>
      <c r="D11" s="100" t="s">
        <v>102</v>
      </c>
      <c r="E11" s="101"/>
      <c r="F11" s="101"/>
      <c r="G11" s="102"/>
    </row>
    <row r="12" spans="1:7" s="2" customFormat="1" ht="12.75">
      <c r="A12" s="98" t="s">
        <v>17</v>
      </c>
      <c r="B12" s="99"/>
      <c r="C12" s="99"/>
      <c r="D12" s="100" t="s">
        <v>103</v>
      </c>
      <c r="E12" s="101"/>
      <c r="F12" s="101"/>
      <c r="G12" s="102"/>
    </row>
    <row r="13" spans="1:7" s="2" customFormat="1" ht="12.75">
      <c r="A13" s="98" t="s">
        <v>19</v>
      </c>
      <c r="B13" s="99"/>
      <c r="C13" s="99"/>
      <c r="D13" s="100" t="s">
        <v>104</v>
      </c>
      <c r="E13" s="101"/>
      <c r="F13" s="101"/>
      <c r="G13" s="102"/>
    </row>
    <row r="14" spans="1:7" s="2" customFormat="1" ht="6.75" customHeight="1">
      <c r="A14" s="8"/>
      <c r="B14" s="8"/>
      <c r="C14" s="8"/>
      <c r="D14" s="9"/>
      <c r="E14" s="10"/>
      <c r="F14" s="10"/>
      <c r="G14" s="11"/>
    </row>
    <row r="15" spans="1:7" s="2" customFormat="1" ht="15" customHeight="1">
      <c r="A15" s="1"/>
      <c r="B15" s="1"/>
      <c r="C15" s="1"/>
      <c r="D15" s="1"/>
      <c r="E15" s="113" t="s">
        <v>105</v>
      </c>
      <c r="F15" s="113"/>
      <c r="G15" s="12"/>
    </row>
    <row r="16" spans="1:7" s="2" customFormat="1" ht="15" customHeight="1">
      <c r="A16" s="1"/>
      <c r="B16" s="1"/>
      <c r="C16" s="1"/>
      <c r="D16" s="1"/>
      <c r="E16" s="113" t="s">
        <v>106</v>
      </c>
      <c r="F16" s="113"/>
      <c r="G16" s="12"/>
    </row>
    <row r="17" spans="1:7" s="2" customFormat="1" ht="15" customHeight="1">
      <c r="A17" s="1"/>
      <c r="B17" s="1"/>
      <c r="C17" s="1"/>
      <c r="D17" s="1"/>
      <c r="E17" s="113" t="s">
        <v>107</v>
      </c>
      <c r="F17" s="113"/>
      <c r="G17" s="12"/>
    </row>
    <row r="18" spans="1:7" s="2" customFormat="1" ht="7.5" customHeight="1">
      <c r="A18" s="1"/>
      <c r="B18" s="1"/>
      <c r="C18" s="1"/>
      <c r="D18" s="1"/>
      <c r="E18" s="4"/>
      <c r="F18" s="4"/>
      <c r="G18" s="13"/>
    </row>
    <row r="19" spans="1:7" ht="26.25" customHeight="1">
      <c r="A19" s="109" t="s">
        <v>20</v>
      </c>
      <c r="B19" s="109"/>
      <c r="C19" s="109"/>
      <c r="D19" s="109"/>
      <c r="E19" s="14" t="s">
        <v>8</v>
      </c>
      <c r="F19" s="5" t="s">
        <v>123</v>
      </c>
      <c r="G19" s="5" t="s">
        <v>124</v>
      </c>
    </row>
    <row r="20" spans="1:7" ht="12" customHeight="1">
      <c r="A20" s="110">
        <v>1</v>
      </c>
      <c r="B20" s="111"/>
      <c r="C20" s="111"/>
      <c r="D20" s="112"/>
      <c r="E20" s="18">
        <v>2</v>
      </c>
      <c r="F20" s="18">
        <v>3</v>
      </c>
      <c r="G20" s="18">
        <v>4</v>
      </c>
    </row>
    <row r="21" spans="1:7" ht="15.75" customHeight="1">
      <c r="A21" s="106" t="s">
        <v>21</v>
      </c>
      <c r="B21" s="107"/>
      <c r="C21" s="107"/>
      <c r="D21" s="108"/>
      <c r="E21" s="19"/>
      <c r="F21" s="20"/>
      <c r="G21" s="20"/>
    </row>
    <row r="22" spans="1:7" ht="15.75" customHeight="1">
      <c r="A22" s="86" t="s">
        <v>0</v>
      </c>
      <c r="B22" s="87"/>
      <c r="C22" s="87"/>
      <c r="D22" s="88"/>
      <c r="E22" s="19">
        <v>110</v>
      </c>
      <c r="F22" s="23">
        <f>F23-F24</f>
        <v>13072</v>
      </c>
      <c r="G22" s="23">
        <f>G23-G24</f>
        <v>13272</v>
      </c>
    </row>
    <row r="23" spans="1:7" ht="15.75" customHeight="1">
      <c r="A23" s="95" t="s">
        <v>108</v>
      </c>
      <c r="B23" s="96"/>
      <c r="C23" s="96"/>
      <c r="D23" s="97"/>
      <c r="E23" s="19"/>
      <c r="F23" s="23">
        <v>25916</v>
      </c>
      <c r="G23" s="23">
        <v>26458</v>
      </c>
    </row>
    <row r="24" spans="1:7" ht="15.75" customHeight="1">
      <c r="A24" s="24" t="s">
        <v>109</v>
      </c>
      <c r="B24" s="21"/>
      <c r="C24" s="21"/>
      <c r="D24" s="22"/>
      <c r="E24" s="19"/>
      <c r="F24" s="23">
        <v>12844</v>
      </c>
      <c r="G24" s="23">
        <v>13186</v>
      </c>
    </row>
    <row r="25" spans="1:7" ht="15.75" customHeight="1">
      <c r="A25" s="86" t="s">
        <v>1</v>
      </c>
      <c r="B25" s="87"/>
      <c r="C25" s="87"/>
      <c r="D25" s="88"/>
      <c r="E25" s="19">
        <v>120</v>
      </c>
      <c r="F25" s="23">
        <f>F26-F27</f>
        <v>7</v>
      </c>
      <c r="G25" s="23">
        <f>G26-G27</f>
        <v>6</v>
      </c>
    </row>
    <row r="26" spans="1:7" ht="15.75" customHeight="1">
      <c r="A26" s="95" t="s">
        <v>108</v>
      </c>
      <c r="B26" s="96"/>
      <c r="C26" s="96"/>
      <c r="D26" s="97"/>
      <c r="E26" s="25"/>
      <c r="F26" s="26">
        <v>11</v>
      </c>
      <c r="G26" s="26">
        <v>13</v>
      </c>
    </row>
    <row r="27" spans="1:7" ht="15.75" customHeight="1">
      <c r="A27" s="24" t="s">
        <v>109</v>
      </c>
      <c r="B27" s="21"/>
      <c r="C27" s="21"/>
      <c r="D27" s="22"/>
      <c r="E27" s="25"/>
      <c r="F27" s="26">
        <v>4</v>
      </c>
      <c r="G27" s="26">
        <v>7</v>
      </c>
    </row>
    <row r="28" spans="1:7" ht="15.75" customHeight="1">
      <c r="A28" s="95" t="s">
        <v>22</v>
      </c>
      <c r="B28" s="114"/>
      <c r="C28" s="114"/>
      <c r="D28" s="115"/>
      <c r="E28" s="25">
        <v>130</v>
      </c>
      <c r="F28" s="27">
        <f>F30+F31+F32</f>
        <v>0</v>
      </c>
      <c r="G28" s="27">
        <f>G30+G31+G32</f>
        <v>0</v>
      </c>
    </row>
    <row r="29" spans="1:7" ht="14.25" customHeight="1">
      <c r="A29" s="116" t="s">
        <v>23</v>
      </c>
      <c r="B29" s="117"/>
      <c r="C29" s="117"/>
      <c r="D29" s="118"/>
      <c r="E29" s="25"/>
      <c r="F29" s="28"/>
      <c r="G29" s="28"/>
    </row>
    <row r="30" spans="1:7" ht="12.75" customHeight="1">
      <c r="A30" s="119" t="s">
        <v>110</v>
      </c>
      <c r="B30" s="120"/>
      <c r="C30" s="120"/>
      <c r="D30" s="121"/>
      <c r="E30" s="29">
        <v>131</v>
      </c>
      <c r="F30" s="30">
        <v>0</v>
      </c>
      <c r="G30" s="30">
        <v>0</v>
      </c>
    </row>
    <row r="31" spans="1:7" ht="15.75" customHeight="1">
      <c r="A31" s="122" t="s">
        <v>111</v>
      </c>
      <c r="B31" s="123"/>
      <c r="C31" s="123"/>
      <c r="D31" s="124"/>
      <c r="E31" s="29">
        <v>132</v>
      </c>
      <c r="F31" s="30">
        <v>0</v>
      </c>
      <c r="G31" s="30">
        <v>0</v>
      </c>
    </row>
    <row r="32" spans="1:7" ht="24" customHeight="1">
      <c r="A32" s="125" t="s">
        <v>112</v>
      </c>
      <c r="B32" s="126"/>
      <c r="C32" s="126"/>
      <c r="D32" s="127"/>
      <c r="E32" s="19">
        <v>133</v>
      </c>
      <c r="F32" s="23">
        <v>0</v>
      </c>
      <c r="G32" s="23">
        <v>0</v>
      </c>
    </row>
    <row r="33" spans="1:7" ht="15.75" customHeight="1">
      <c r="A33" s="77" t="s">
        <v>24</v>
      </c>
      <c r="B33" s="78"/>
      <c r="C33" s="78"/>
      <c r="D33" s="79"/>
      <c r="E33" s="19">
        <v>140</v>
      </c>
      <c r="F33" s="23">
        <v>150</v>
      </c>
      <c r="G33" s="23">
        <v>85</v>
      </c>
    </row>
    <row r="34" spans="1:7" ht="15.75" customHeight="1">
      <c r="A34" s="77" t="s">
        <v>25</v>
      </c>
      <c r="B34" s="78"/>
      <c r="C34" s="78"/>
      <c r="D34" s="79"/>
      <c r="E34" s="19">
        <v>150</v>
      </c>
      <c r="F34" s="23"/>
      <c r="G34" s="23">
        <v>0</v>
      </c>
    </row>
    <row r="35" spans="1:7" ht="15.75" customHeight="1">
      <c r="A35" s="77" t="s">
        <v>26</v>
      </c>
      <c r="B35" s="78"/>
      <c r="C35" s="78"/>
      <c r="D35" s="79"/>
      <c r="E35" s="29">
        <v>160</v>
      </c>
      <c r="F35" s="30">
        <v>0</v>
      </c>
      <c r="G35" s="30">
        <v>0</v>
      </c>
    </row>
    <row r="36" spans="1:7" ht="15.75" customHeight="1">
      <c r="A36" s="77" t="s">
        <v>27</v>
      </c>
      <c r="B36" s="78"/>
      <c r="C36" s="78"/>
      <c r="D36" s="79"/>
      <c r="E36" s="29">
        <v>170</v>
      </c>
      <c r="F36" s="30">
        <v>0</v>
      </c>
      <c r="G36" s="30">
        <v>0</v>
      </c>
    </row>
    <row r="37" spans="1:7" ht="15.75" customHeight="1">
      <c r="A37" s="77" t="s">
        <v>28</v>
      </c>
      <c r="B37" s="78"/>
      <c r="C37" s="78"/>
      <c r="D37" s="79"/>
      <c r="E37" s="29">
        <v>180</v>
      </c>
      <c r="F37" s="30">
        <v>0</v>
      </c>
      <c r="G37" s="30">
        <v>0</v>
      </c>
    </row>
    <row r="38" spans="1:7" ht="15.75" customHeight="1">
      <c r="A38" s="80" t="s">
        <v>29</v>
      </c>
      <c r="B38" s="81"/>
      <c r="C38" s="81"/>
      <c r="D38" s="82"/>
      <c r="E38" s="31">
        <v>190</v>
      </c>
      <c r="F38" s="32">
        <f>SUM(F22,F25,F28,F33,F34,F35,F36,F37)</f>
        <v>13229</v>
      </c>
      <c r="G38" s="32">
        <f>SUM(G22,G25,G28,G33,G34,G35,G36,G37)</f>
        <v>13363</v>
      </c>
    </row>
    <row r="39" spans="1:7" ht="15.75" customHeight="1">
      <c r="A39" s="128" t="s">
        <v>30</v>
      </c>
      <c r="B39" s="129"/>
      <c r="C39" s="129"/>
      <c r="D39" s="130"/>
      <c r="E39" s="31"/>
      <c r="F39" s="33"/>
      <c r="G39" s="33"/>
    </row>
    <row r="40" spans="1:7" ht="15.75" customHeight="1">
      <c r="A40" s="77" t="s">
        <v>31</v>
      </c>
      <c r="B40" s="78"/>
      <c r="C40" s="78"/>
      <c r="D40" s="79"/>
      <c r="E40" s="25">
        <v>210</v>
      </c>
      <c r="F40" s="27">
        <f>F42+F43+F44+F45+F46+F47</f>
        <v>8427</v>
      </c>
      <c r="G40" s="27">
        <f>G42+G43+G44+G45+G46+G47</f>
        <v>6180</v>
      </c>
    </row>
    <row r="41" spans="1:7" ht="15.75" customHeight="1">
      <c r="A41" s="77" t="s">
        <v>23</v>
      </c>
      <c r="B41" s="78"/>
      <c r="C41" s="78"/>
      <c r="D41" s="79"/>
      <c r="E41" s="34"/>
      <c r="F41" s="28"/>
      <c r="G41" s="28"/>
    </row>
    <row r="42" spans="1:7" ht="15.75" customHeight="1">
      <c r="A42" s="131" t="s">
        <v>32</v>
      </c>
      <c r="B42" s="132"/>
      <c r="C42" s="132"/>
      <c r="D42" s="133"/>
      <c r="E42" s="35">
        <v>211</v>
      </c>
      <c r="F42" s="30">
        <v>3375</v>
      </c>
      <c r="G42" s="30">
        <v>3183</v>
      </c>
    </row>
    <row r="43" spans="1:7" ht="15.75" customHeight="1">
      <c r="A43" s="83" t="s">
        <v>33</v>
      </c>
      <c r="B43" s="84"/>
      <c r="C43" s="84"/>
      <c r="D43" s="85"/>
      <c r="E43" s="29">
        <v>212</v>
      </c>
      <c r="F43" s="30">
        <v>0</v>
      </c>
      <c r="G43" s="30">
        <v>0</v>
      </c>
    </row>
    <row r="44" spans="1:7" ht="15.75" customHeight="1">
      <c r="A44" s="83" t="s">
        <v>34</v>
      </c>
      <c r="B44" s="84"/>
      <c r="C44" s="84"/>
      <c r="D44" s="85"/>
      <c r="E44" s="19">
        <v>213</v>
      </c>
      <c r="F44" s="23">
        <v>4945</v>
      </c>
      <c r="G44" s="23">
        <v>2907</v>
      </c>
    </row>
    <row r="45" spans="1:7" ht="15.75" customHeight="1">
      <c r="A45" s="83" t="s">
        <v>35</v>
      </c>
      <c r="B45" s="84"/>
      <c r="C45" s="84"/>
      <c r="D45" s="85"/>
      <c r="E45" s="19">
        <v>214</v>
      </c>
      <c r="F45" s="23">
        <v>107</v>
      </c>
      <c r="G45" s="23">
        <v>90</v>
      </c>
    </row>
    <row r="46" spans="1:7" ht="15.75" customHeight="1">
      <c r="A46" s="83" t="s">
        <v>36</v>
      </c>
      <c r="B46" s="84"/>
      <c r="C46" s="84"/>
      <c r="D46" s="85"/>
      <c r="E46" s="19">
        <v>215</v>
      </c>
      <c r="F46" s="23">
        <v>0</v>
      </c>
      <c r="G46" s="23">
        <v>0</v>
      </c>
    </row>
    <row r="47" spans="1:7" ht="15.75" customHeight="1">
      <c r="A47" s="83" t="s">
        <v>37</v>
      </c>
      <c r="B47" s="84"/>
      <c r="C47" s="84"/>
      <c r="D47" s="85"/>
      <c r="E47" s="19">
        <v>216</v>
      </c>
      <c r="F47" s="23">
        <v>0</v>
      </c>
      <c r="G47" s="23">
        <v>0</v>
      </c>
    </row>
    <row r="48" spans="1:7" ht="25.5" customHeight="1">
      <c r="A48" s="77" t="s">
        <v>38</v>
      </c>
      <c r="B48" s="78"/>
      <c r="C48" s="78"/>
      <c r="D48" s="79"/>
      <c r="E48" s="19">
        <v>220</v>
      </c>
      <c r="F48" s="23">
        <v>0</v>
      </c>
      <c r="G48" s="23">
        <v>0</v>
      </c>
    </row>
    <row r="49" spans="1:7" ht="20.25" customHeight="1">
      <c r="A49" s="86" t="s">
        <v>39</v>
      </c>
      <c r="B49" s="87"/>
      <c r="C49" s="87"/>
      <c r="D49" s="88"/>
      <c r="E49" s="19">
        <v>230</v>
      </c>
      <c r="F49" s="23">
        <v>219</v>
      </c>
      <c r="G49" s="23">
        <v>221</v>
      </c>
    </row>
    <row r="50" spans="1:7" ht="34.5" customHeight="1">
      <c r="A50" s="89" t="s">
        <v>40</v>
      </c>
      <c r="B50" s="90"/>
      <c r="C50" s="90"/>
      <c r="D50" s="91"/>
      <c r="E50" s="36">
        <v>240</v>
      </c>
      <c r="F50" s="30">
        <v>10</v>
      </c>
      <c r="G50" s="30">
        <v>0</v>
      </c>
    </row>
    <row r="51" spans="1:7" ht="15.75" customHeight="1">
      <c r="A51" s="92" t="s">
        <v>41</v>
      </c>
      <c r="B51" s="93"/>
      <c r="C51" s="93"/>
      <c r="D51" s="94"/>
      <c r="E51" s="25">
        <v>250</v>
      </c>
      <c r="F51" s="26">
        <v>4498</v>
      </c>
      <c r="G51" s="26">
        <v>5563</v>
      </c>
    </row>
    <row r="52" spans="1:7" ht="15.75" customHeight="1">
      <c r="A52" s="95" t="s">
        <v>113</v>
      </c>
      <c r="B52" s="96"/>
      <c r="C52" s="96"/>
      <c r="D52" s="97"/>
      <c r="E52" s="25">
        <v>251</v>
      </c>
      <c r="F52" s="26">
        <v>239</v>
      </c>
      <c r="G52" s="26">
        <v>41</v>
      </c>
    </row>
    <row r="53" spans="1:7" ht="15.75" customHeight="1">
      <c r="A53" s="95" t="s">
        <v>114</v>
      </c>
      <c r="B53" s="96"/>
      <c r="C53" s="96"/>
      <c r="D53" s="97"/>
      <c r="E53" s="25" t="s">
        <v>42</v>
      </c>
      <c r="F53" s="26">
        <v>0</v>
      </c>
      <c r="G53" s="26">
        <v>0</v>
      </c>
    </row>
    <row r="54" spans="1:7" ht="15.75" customHeight="1">
      <c r="A54" s="95" t="s">
        <v>115</v>
      </c>
      <c r="B54" s="96"/>
      <c r="C54" s="96"/>
      <c r="D54" s="97"/>
      <c r="E54" s="25">
        <v>252</v>
      </c>
      <c r="F54" s="26">
        <v>18</v>
      </c>
      <c r="G54" s="26">
        <v>18</v>
      </c>
    </row>
    <row r="55" spans="1:7" ht="15.75" customHeight="1">
      <c r="A55" s="77" t="s">
        <v>43</v>
      </c>
      <c r="B55" s="78"/>
      <c r="C55" s="78"/>
      <c r="D55" s="79"/>
      <c r="E55" s="19">
        <v>260</v>
      </c>
      <c r="F55" s="23">
        <v>0</v>
      </c>
      <c r="G55" s="23">
        <v>1</v>
      </c>
    </row>
    <row r="56" spans="1:7" ht="15.75" customHeight="1">
      <c r="A56" s="77" t="s">
        <v>44</v>
      </c>
      <c r="B56" s="78"/>
      <c r="C56" s="78"/>
      <c r="D56" s="79"/>
      <c r="E56" s="19">
        <v>270</v>
      </c>
      <c r="F56" s="23">
        <v>76</v>
      </c>
      <c r="G56" s="23">
        <v>14</v>
      </c>
    </row>
    <row r="57" spans="1:7" ht="15.75" customHeight="1">
      <c r="A57" s="77" t="s">
        <v>45</v>
      </c>
      <c r="B57" s="78"/>
      <c r="C57" s="78"/>
      <c r="D57" s="79"/>
      <c r="E57" s="19">
        <v>280</v>
      </c>
      <c r="F57" s="23">
        <v>10</v>
      </c>
      <c r="G57" s="23">
        <v>10</v>
      </c>
    </row>
    <row r="58" spans="1:7" ht="15.75" customHeight="1">
      <c r="A58" s="80" t="s">
        <v>46</v>
      </c>
      <c r="B58" s="81"/>
      <c r="C58" s="81"/>
      <c r="D58" s="82"/>
      <c r="E58" s="31">
        <v>290</v>
      </c>
      <c r="F58" s="32">
        <f>SUM(F40,F48,F49,F50,F51,F55,F56,F57)</f>
        <v>13240</v>
      </c>
      <c r="G58" s="32">
        <f>SUM(G40,G48,G49,G50,G51,G55,G56,G57)</f>
        <v>11989</v>
      </c>
    </row>
    <row r="59" spans="1:7" ht="15.75" customHeight="1">
      <c r="A59" s="74" t="s">
        <v>2</v>
      </c>
      <c r="B59" s="75"/>
      <c r="C59" s="75"/>
      <c r="D59" s="76"/>
      <c r="E59" s="31">
        <v>300</v>
      </c>
      <c r="F59" s="32">
        <f>F38+F58</f>
        <v>26469</v>
      </c>
      <c r="G59" s="32">
        <f>G38+G58</f>
        <v>25352</v>
      </c>
    </row>
    <row r="60" spans="1:7" ht="44.25" customHeight="1">
      <c r="A60" s="134" t="s">
        <v>47</v>
      </c>
      <c r="B60" s="135"/>
      <c r="C60" s="135"/>
      <c r="D60" s="136"/>
      <c r="E60" s="14" t="s">
        <v>8</v>
      </c>
      <c r="F60" s="37" t="str">
        <f>$F$19</f>
        <v>На 31 декабря 2016 года</v>
      </c>
      <c r="G60" s="37" t="str">
        <f>$G$19</f>
        <v>На 31 декабря 2015 года</v>
      </c>
    </row>
    <row r="61" spans="1:7" ht="15.75" customHeight="1">
      <c r="A61" s="137">
        <v>1</v>
      </c>
      <c r="B61" s="138"/>
      <c r="C61" s="138"/>
      <c r="D61" s="139"/>
      <c r="E61" s="31">
        <v>2</v>
      </c>
      <c r="F61" s="31">
        <v>3</v>
      </c>
      <c r="G61" s="31">
        <v>4</v>
      </c>
    </row>
    <row r="62" spans="1:7" ht="15.75" customHeight="1">
      <c r="A62" s="140" t="s">
        <v>48</v>
      </c>
      <c r="B62" s="141"/>
      <c r="C62" s="141"/>
      <c r="D62" s="142"/>
      <c r="E62" s="19"/>
      <c r="F62" s="38"/>
      <c r="G62" s="38"/>
    </row>
    <row r="63" spans="1:7" ht="15.75" customHeight="1">
      <c r="A63" s="77" t="s">
        <v>49</v>
      </c>
      <c r="B63" s="78"/>
      <c r="C63" s="78"/>
      <c r="D63" s="79"/>
      <c r="E63" s="19">
        <v>410</v>
      </c>
      <c r="F63" s="23">
        <v>9046</v>
      </c>
      <c r="G63" s="23">
        <v>9046</v>
      </c>
    </row>
    <row r="64" spans="1:7" ht="15.75" customHeight="1">
      <c r="A64" s="77" t="s">
        <v>50</v>
      </c>
      <c r="B64" s="78"/>
      <c r="C64" s="78"/>
      <c r="D64" s="79"/>
      <c r="E64" s="39" t="s">
        <v>51</v>
      </c>
      <c r="F64" s="40">
        <v>0</v>
      </c>
      <c r="G64" s="40">
        <v>0</v>
      </c>
    </row>
    <row r="65" spans="1:7" ht="15.75" customHeight="1">
      <c r="A65" s="86" t="s">
        <v>52</v>
      </c>
      <c r="B65" s="87"/>
      <c r="C65" s="87"/>
      <c r="D65" s="88"/>
      <c r="E65" s="39" t="s">
        <v>53</v>
      </c>
      <c r="F65" s="40">
        <v>0</v>
      </c>
      <c r="G65" s="40">
        <v>0</v>
      </c>
    </row>
    <row r="66" spans="1:7" ht="15.75" customHeight="1">
      <c r="A66" s="92" t="s">
        <v>54</v>
      </c>
      <c r="B66" s="93"/>
      <c r="C66" s="93"/>
      <c r="D66" s="94"/>
      <c r="E66" s="19">
        <v>440</v>
      </c>
      <c r="F66" s="23">
        <v>9</v>
      </c>
      <c r="G66" s="23">
        <v>9</v>
      </c>
    </row>
    <row r="67" spans="1:7" ht="15.75" customHeight="1">
      <c r="A67" s="77" t="s">
        <v>55</v>
      </c>
      <c r="B67" s="78"/>
      <c r="C67" s="78"/>
      <c r="D67" s="79"/>
      <c r="E67" s="19">
        <v>450</v>
      </c>
      <c r="F67" s="23">
        <f>4513-81</f>
        <v>4432</v>
      </c>
      <c r="G67" s="23">
        <v>4513</v>
      </c>
    </row>
    <row r="68" spans="1:7" ht="15.75" customHeight="1">
      <c r="A68" s="77" t="s">
        <v>56</v>
      </c>
      <c r="B68" s="78"/>
      <c r="C68" s="78"/>
      <c r="D68" s="79"/>
      <c r="E68" s="19">
        <v>460</v>
      </c>
      <c r="F68" s="41">
        <v>-10538</v>
      </c>
      <c r="G68" s="26">
        <v>-8106</v>
      </c>
    </row>
    <row r="69" spans="1:7" ht="15.75" customHeight="1">
      <c r="A69" s="77" t="s">
        <v>57</v>
      </c>
      <c r="B69" s="78"/>
      <c r="C69" s="78"/>
      <c r="D69" s="79"/>
      <c r="E69" s="19">
        <v>470</v>
      </c>
      <c r="F69" s="26">
        <v>0</v>
      </c>
      <c r="G69" s="26">
        <v>0</v>
      </c>
    </row>
    <row r="70" spans="1:7" ht="15.75" customHeight="1">
      <c r="A70" s="77" t="s">
        <v>3</v>
      </c>
      <c r="B70" s="78"/>
      <c r="C70" s="78"/>
      <c r="D70" s="79"/>
      <c r="E70" s="19">
        <v>480</v>
      </c>
      <c r="F70" s="23">
        <v>0</v>
      </c>
      <c r="G70" s="23">
        <v>0</v>
      </c>
    </row>
    <row r="71" spans="1:7" ht="15.75" customHeight="1">
      <c r="A71" s="74" t="s">
        <v>58</v>
      </c>
      <c r="B71" s="75"/>
      <c r="C71" s="75"/>
      <c r="D71" s="76"/>
      <c r="E71" s="31">
        <v>490</v>
      </c>
      <c r="F71" s="32">
        <f>SUM(F63,F66,F67,F68,F69,F70)-F64-F65</f>
        <v>2949</v>
      </c>
      <c r="G71" s="32">
        <f>SUM(G63,G66,G67,G68,G69,G70)-G64-G65</f>
        <v>5462</v>
      </c>
    </row>
    <row r="72" spans="1:7" ht="15.75" customHeight="1">
      <c r="A72" s="128" t="s">
        <v>59</v>
      </c>
      <c r="B72" s="129"/>
      <c r="C72" s="129"/>
      <c r="D72" s="130"/>
      <c r="E72" s="31"/>
      <c r="F72" s="33"/>
      <c r="G72" s="33"/>
    </row>
    <row r="73" spans="1:7" ht="16.5" customHeight="1">
      <c r="A73" s="77" t="s">
        <v>60</v>
      </c>
      <c r="B73" s="78"/>
      <c r="C73" s="78"/>
      <c r="D73" s="79"/>
      <c r="E73" s="19">
        <v>510</v>
      </c>
      <c r="F73" s="23">
        <v>0</v>
      </c>
      <c r="G73" s="23">
        <v>0</v>
      </c>
    </row>
    <row r="74" spans="1:7" ht="15.75" customHeight="1">
      <c r="A74" s="95" t="s">
        <v>116</v>
      </c>
      <c r="B74" s="96"/>
      <c r="C74" s="96"/>
      <c r="D74" s="97"/>
      <c r="E74" s="19">
        <v>511</v>
      </c>
      <c r="F74" s="23">
        <v>0</v>
      </c>
      <c r="G74" s="23">
        <v>0</v>
      </c>
    </row>
    <row r="75" spans="1:7" ht="15" customHeight="1">
      <c r="A75" s="95" t="s">
        <v>117</v>
      </c>
      <c r="B75" s="96"/>
      <c r="C75" s="96"/>
      <c r="D75" s="97"/>
      <c r="E75" s="19">
        <v>512</v>
      </c>
      <c r="F75" s="23">
        <v>0</v>
      </c>
      <c r="G75" s="23">
        <v>0</v>
      </c>
    </row>
    <row r="76" spans="1:7" ht="24" customHeight="1">
      <c r="A76" s="77" t="s">
        <v>61</v>
      </c>
      <c r="B76" s="78"/>
      <c r="C76" s="78"/>
      <c r="D76" s="79"/>
      <c r="E76" s="19">
        <v>520</v>
      </c>
      <c r="F76" s="23">
        <v>0</v>
      </c>
      <c r="G76" s="23">
        <v>0</v>
      </c>
    </row>
    <row r="77" spans="1:7" ht="15.75" customHeight="1">
      <c r="A77" s="77" t="s">
        <v>62</v>
      </c>
      <c r="B77" s="78"/>
      <c r="C77" s="78"/>
      <c r="D77" s="79"/>
      <c r="E77" s="19">
        <v>530</v>
      </c>
      <c r="F77" s="23">
        <v>0</v>
      </c>
      <c r="G77" s="23">
        <v>0</v>
      </c>
    </row>
    <row r="78" spans="1:7" ht="15.75" customHeight="1">
      <c r="A78" s="77" t="s">
        <v>63</v>
      </c>
      <c r="B78" s="78"/>
      <c r="C78" s="78"/>
      <c r="D78" s="79"/>
      <c r="E78" s="19">
        <v>540</v>
      </c>
      <c r="F78" s="23">
        <v>0</v>
      </c>
      <c r="G78" s="23">
        <v>0</v>
      </c>
    </row>
    <row r="79" spans="1:7" ht="15.75" customHeight="1">
      <c r="A79" s="77" t="s">
        <v>64</v>
      </c>
      <c r="B79" s="78"/>
      <c r="C79" s="78"/>
      <c r="D79" s="79"/>
      <c r="E79" s="19">
        <v>550</v>
      </c>
      <c r="F79" s="23">
        <v>0</v>
      </c>
      <c r="G79" s="23">
        <v>0</v>
      </c>
    </row>
    <row r="80" spans="1:7" ht="15.75" customHeight="1">
      <c r="A80" s="77" t="s">
        <v>6</v>
      </c>
      <c r="B80" s="78"/>
      <c r="C80" s="78"/>
      <c r="D80" s="79"/>
      <c r="E80" s="19">
        <v>560</v>
      </c>
      <c r="F80" s="23">
        <v>0</v>
      </c>
      <c r="G80" s="23">
        <v>0</v>
      </c>
    </row>
    <row r="81" spans="1:7" ht="15.75" customHeight="1">
      <c r="A81" s="80" t="s">
        <v>65</v>
      </c>
      <c r="B81" s="81"/>
      <c r="C81" s="81"/>
      <c r="D81" s="82"/>
      <c r="E81" s="31">
        <v>590</v>
      </c>
      <c r="F81" s="32">
        <f>SUM(F73,F76,F77,F78,F79,F80)</f>
        <v>0</v>
      </c>
      <c r="G81" s="32">
        <f>SUM(G73,G76,G77,G78,G79,G80)</f>
        <v>0</v>
      </c>
    </row>
    <row r="82" spans="1:7" ht="15.75" customHeight="1">
      <c r="A82" s="128" t="s">
        <v>66</v>
      </c>
      <c r="B82" s="129"/>
      <c r="C82" s="129"/>
      <c r="D82" s="130"/>
      <c r="E82" s="31"/>
      <c r="F82" s="33"/>
      <c r="G82" s="33"/>
    </row>
    <row r="83" spans="1:7" ht="15.75" customHeight="1">
      <c r="A83" s="77" t="s">
        <v>4</v>
      </c>
      <c r="B83" s="78"/>
      <c r="C83" s="78"/>
      <c r="D83" s="79"/>
      <c r="E83" s="19">
        <v>610</v>
      </c>
      <c r="F83" s="23">
        <v>5995</v>
      </c>
      <c r="G83" s="23">
        <v>6383</v>
      </c>
    </row>
    <row r="84" spans="1:7" ht="15.75" customHeight="1">
      <c r="A84" s="95" t="s">
        <v>118</v>
      </c>
      <c r="B84" s="96"/>
      <c r="C84" s="96"/>
      <c r="D84" s="97"/>
      <c r="E84" s="25">
        <v>611</v>
      </c>
      <c r="F84" s="26">
        <v>0</v>
      </c>
      <c r="G84" s="26">
        <v>0</v>
      </c>
    </row>
    <row r="85" spans="1:7" ht="15.75" customHeight="1">
      <c r="A85" s="77" t="s">
        <v>67</v>
      </c>
      <c r="B85" s="78"/>
      <c r="C85" s="78"/>
      <c r="D85" s="79"/>
      <c r="E85" s="25">
        <v>620</v>
      </c>
      <c r="F85" s="26">
        <v>2500</v>
      </c>
      <c r="G85" s="26">
        <v>2548</v>
      </c>
    </row>
    <row r="86" spans="1:7" ht="15.75" customHeight="1">
      <c r="A86" s="77" t="s">
        <v>68</v>
      </c>
      <c r="B86" s="78"/>
      <c r="C86" s="78"/>
      <c r="D86" s="79"/>
      <c r="E86" s="42">
        <v>630</v>
      </c>
      <c r="F86" s="43">
        <f>F88+F89+F90+F92+F93+F94+F95+F96</f>
        <v>15017</v>
      </c>
      <c r="G86" s="43">
        <f>G88+G89+G90+G92+G93+G94+G95+G96</f>
        <v>10953</v>
      </c>
    </row>
    <row r="87" spans="1:7" ht="15.75" customHeight="1">
      <c r="A87" s="77" t="s">
        <v>23</v>
      </c>
      <c r="B87" s="78"/>
      <c r="C87" s="78"/>
      <c r="D87" s="79"/>
      <c r="E87" s="44"/>
      <c r="F87" s="26">
        <v>0</v>
      </c>
      <c r="G87" s="26">
        <v>0</v>
      </c>
    </row>
    <row r="88" spans="1:7" ht="15.75" customHeight="1">
      <c r="A88" s="131" t="s">
        <v>69</v>
      </c>
      <c r="B88" s="132"/>
      <c r="C88" s="132"/>
      <c r="D88" s="133"/>
      <c r="E88" s="45">
        <v>631</v>
      </c>
      <c r="F88" s="30">
        <v>7090</v>
      </c>
      <c r="G88" s="46">
        <v>6638</v>
      </c>
    </row>
    <row r="89" spans="1:7" ht="15.75" customHeight="1">
      <c r="A89" s="143" t="s">
        <v>70</v>
      </c>
      <c r="B89" s="144"/>
      <c r="C89" s="144"/>
      <c r="D89" s="145"/>
      <c r="E89" s="29">
        <v>632</v>
      </c>
      <c r="F89" s="30">
        <v>2049</v>
      </c>
      <c r="G89" s="30">
        <v>1327</v>
      </c>
    </row>
    <row r="90" spans="1:7" ht="15.75" customHeight="1">
      <c r="A90" s="83" t="s">
        <v>71</v>
      </c>
      <c r="B90" s="84"/>
      <c r="C90" s="84"/>
      <c r="D90" s="85"/>
      <c r="E90" s="19">
        <v>633</v>
      </c>
      <c r="F90" s="23">
        <v>198</v>
      </c>
      <c r="G90" s="23">
        <v>194</v>
      </c>
    </row>
    <row r="91" spans="1:7" ht="15.75" customHeight="1">
      <c r="A91" s="95" t="s">
        <v>119</v>
      </c>
      <c r="B91" s="96"/>
      <c r="C91" s="96"/>
      <c r="D91" s="97"/>
      <c r="E91" s="19" t="s">
        <v>72</v>
      </c>
      <c r="F91" s="23">
        <v>0</v>
      </c>
      <c r="G91" s="23">
        <v>0</v>
      </c>
    </row>
    <row r="92" spans="1:7" ht="15.75" customHeight="1">
      <c r="A92" s="83" t="s">
        <v>73</v>
      </c>
      <c r="B92" s="84"/>
      <c r="C92" s="84"/>
      <c r="D92" s="85"/>
      <c r="E92" s="19">
        <v>634</v>
      </c>
      <c r="F92" s="23">
        <v>74</v>
      </c>
      <c r="G92" s="23">
        <v>97</v>
      </c>
    </row>
    <row r="93" spans="1:7" ht="15.75" customHeight="1">
      <c r="A93" s="83" t="s">
        <v>74</v>
      </c>
      <c r="B93" s="84"/>
      <c r="C93" s="84"/>
      <c r="D93" s="85"/>
      <c r="E93" s="19">
        <v>635</v>
      </c>
      <c r="F93" s="23">
        <v>336</v>
      </c>
      <c r="G93" s="23">
        <v>362</v>
      </c>
    </row>
    <row r="94" spans="1:7" ht="15.75" customHeight="1">
      <c r="A94" s="83" t="s">
        <v>75</v>
      </c>
      <c r="B94" s="84"/>
      <c r="C94" s="84"/>
      <c r="D94" s="85"/>
      <c r="E94" s="19">
        <v>636</v>
      </c>
      <c r="F94" s="23">
        <v>0</v>
      </c>
      <c r="G94" s="23">
        <v>0</v>
      </c>
    </row>
    <row r="95" spans="1:7" ht="22.5" customHeight="1">
      <c r="A95" s="83" t="s">
        <v>76</v>
      </c>
      <c r="B95" s="84"/>
      <c r="C95" s="84"/>
      <c r="D95" s="85"/>
      <c r="E95" s="19">
        <v>637</v>
      </c>
      <c r="F95" s="23">
        <v>0</v>
      </c>
      <c r="G95" s="23">
        <v>0</v>
      </c>
    </row>
    <row r="96" spans="1:7" ht="15.75" customHeight="1">
      <c r="A96" s="83" t="s">
        <v>77</v>
      </c>
      <c r="B96" s="84"/>
      <c r="C96" s="84"/>
      <c r="D96" s="85"/>
      <c r="E96" s="19">
        <v>638</v>
      </c>
      <c r="F96" s="23">
        <v>5270</v>
      </c>
      <c r="G96" s="47">
        <v>2335</v>
      </c>
    </row>
    <row r="97" spans="1:7" ht="15.75" customHeight="1">
      <c r="A97" s="77" t="s">
        <v>78</v>
      </c>
      <c r="B97" s="78"/>
      <c r="C97" s="78"/>
      <c r="D97" s="79"/>
      <c r="E97" s="19">
        <v>640</v>
      </c>
      <c r="F97" s="23">
        <v>0</v>
      </c>
      <c r="G97" s="23">
        <v>0</v>
      </c>
    </row>
    <row r="98" spans="1:7" ht="15.75" customHeight="1">
      <c r="A98" s="77" t="s">
        <v>63</v>
      </c>
      <c r="B98" s="78"/>
      <c r="C98" s="78"/>
      <c r="D98" s="79"/>
      <c r="E98" s="19">
        <v>650</v>
      </c>
      <c r="F98" s="23">
        <v>0</v>
      </c>
      <c r="G98" s="23">
        <v>0</v>
      </c>
    </row>
    <row r="99" spans="1:7" ht="15.75" customHeight="1">
      <c r="A99" s="77" t="s">
        <v>64</v>
      </c>
      <c r="B99" s="78"/>
      <c r="C99" s="78"/>
      <c r="D99" s="79"/>
      <c r="E99" s="19">
        <v>660</v>
      </c>
      <c r="F99" s="23">
        <v>8</v>
      </c>
      <c r="G99" s="23">
        <v>6</v>
      </c>
    </row>
    <row r="100" spans="1:7" ht="15.75" customHeight="1">
      <c r="A100" s="77" t="s">
        <v>7</v>
      </c>
      <c r="B100" s="78"/>
      <c r="C100" s="78"/>
      <c r="D100" s="79"/>
      <c r="E100" s="19">
        <v>670</v>
      </c>
      <c r="F100" s="23">
        <v>0</v>
      </c>
      <c r="G100" s="23">
        <v>0</v>
      </c>
    </row>
    <row r="101" spans="1:7" ht="15.75" customHeight="1">
      <c r="A101" s="80" t="s">
        <v>79</v>
      </c>
      <c r="B101" s="81"/>
      <c r="C101" s="81"/>
      <c r="D101" s="82"/>
      <c r="E101" s="31">
        <v>690</v>
      </c>
      <c r="F101" s="32">
        <f>SUM(F83:F86,F97:F100)</f>
        <v>23520</v>
      </c>
      <c r="G101" s="32">
        <f>SUM(G83:G86,G97:G100)</f>
        <v>19890</v>
      </c>
    </row>
    <row r="102" spans="1:7" ht="15.75" customHeight="1">
      <c r="A102" s="74" t="s">
        <v>2</v>
      </c>
      <c r="B102" s="75"/>
      <c r="C102" s="75"/>
      <c r="D102" s="76"/>
      <c r="E102" s="31">
        <v>700</v>
      </c>
      <c r="F102" s="32">
        <f>F81+F101+F71</f>
        <v>26469</v>
      </c>
      <c r="G102" s="32">
        <f>G81+G101+G71</f>
        <v>25352</v>
      </c>
    </row>
    <row r="103" spans="1:7" ht="15.75" customHeight="1">
      <c r="A103" s="48"/>
      <c r="B103" s="48"/>
      <c r="C103" s="48"/>
      <c r="D103" s="48"/>
      <c r="E103" s="48"/>
      <c r="F103" s="48"/>
      <c r="G103" s="49"/>
    </row>
    <row r="104" spans="1:7" ht="15.75" customHeight="1">
      <c r="A104" s="50" t="s">
        <v>80</v>
      </c>
      <c r="B104" s="69"/>
      <c r="C104" s="69"/>
      <c r="D104" s="51"/>
      <c r="E104" s="48"/>
      <c r="F104" s="70" t="s">
        <v>120</v>
      </c>
      <c r="G104" s="70"/>
    </row>
    <row r="105" spans="1:7" ht="15.75" customHeight="1">
      <c r="A105" s="51"/>
      <c r="B105" s="71" t="s">
        <v>81</v>
      </c>
      <c r="C105" s="71"/>
      <c r="D105" s="51"/>
      <c r="E105" s="52"/>
      <c r="F105" s="72" t="s">
        <v>82</v>
      </c>
      <c r="G105" s="73"/>
    </row>
    <row r="106" spans="1:7" ht="15.75" customHeight="1">
      <c r="A106" s="51"/>
      <c r="B106" s="53"/>
      <c r="C106" s="53"/>
      <c r="D106" s="51"/>
      <c r="E106" s="52"/>
      <c r="F106" s="53"/>
      <c r="G106" s="52"/>
    </row>
    <row r="107" spans="1:7" ht="15.75" customHeight="1">
      <c r="A107" s="50" t="s">
        <v>83</v>
      </c>
      <c r="B107" s="69"/>
      <c r="C107" s="69"/>
      <c r="D107" s="51"/>
      <c r="E107" s="48"/>
      <c r="F107" s="70" t="s">
        <v>121</v>
      </c>
      <c r="G107" s="70"/>
    </row>
    <row r="108" spans="1:7" ht="15.75" customHeight="1">
      <c r="A108" s="51"/>
      <c r="B108" s="71" t="s">
        <v>81</v>
      </c>
      <c r="C108" s="71"/>
      <c r="D108" s="51"/>
      <c r="E108" s="54"/>
      <c r="F108" s="72" t="s">
        <v>82</v>
      </c>
      <c r="G108" s="73"/>
    </row>
    <row r="109" spans="1:7" ht="15.75" customHeight="1">
      <c r="A109" s="51"/>
      <c r="B109" s="51"/>
      <c r="C109" s="51"/>
      <c r="D109" s="51"/>
      <c r="E109" s="48"/>
      <c r="F109" s="55"/>
      <c r="G109" s="55"/>
    </row>
    <row r="110" spans="1:7" ht="15.75" customHeight="1">
      <c r="A110" s="68">
        <v>42793</v>
      </c>
      <c r="B110" s="68"/>
      <c r="C110" s="68"/>
      <c r="D110" s="56"/>
      <c r="E110" s="48"/>
      <c r="F110" s="55"/>
      <c r="G110" s="55"/>
    </row>
    <row r="111" spans="1:7" ht="17.25" customHeight="1">
      <c r="A111" s="15"/>
      <c r="B111" s="15"/>
      <c r="C111" s="15"/>
      <c r="D111" s="15"/>
      <c r="E111" s="57"/>
      <c r="F111" s="57"/>
      <c r="G111" s="58"/>
    </row>
    <row r="112" spans="1:7" s="16" customFormat="1" ht="11.25" customHeight="1" hidden="1">
      <c r="A112" s="59">
        <v>1</v>
      </c>
      <c r="B112" s="59" t="s">
        <v>84</v>
      </c>
      <c r="C112" s="59"/>
      <c r="D112" s="59"/>
      <c r="E112" s="59"/>
      <c r="F112" s="59"/>
      <c r="G112" s="59"/>
    </row>
    <row r="113" spans="1:7" s="16" customFormat="1" ht="11.25" customHeight="1" hidden="1">
      <c r="A113" s="59">
        <v>2</v>
      </c>
      <c r="B113" s="59" t="s">
        <v>85</v>
      </c>
      <c r="C113" s="59"/>
      <c r="D113" s="59"/>
      <c r="E113" s="60" t="s">
        <v>86</v>
      </c>
      <c r="F113" s="61" t="e">
        <f>DATE(#REF!,1,1)</f>
        <v>#REF!</v>
      </c>
      <c r="G113" s="61" t="e">
        <f>DATE(#REF!,3,31)</f>
        <v>#REF!</v>
      </c>
    </row>
    <row r="114" spans="1:7" s="16" customFormat="1" ht="11.25" customHeight="1" hidden="1">
      <c r="A114" s="59">
        <v>3</v>
      </c>
      <c r="B114" s="59" t="s">
        <v>87</v>
      </c>
      <c r="C114" s="59"/>
      <c r="D114" s="59"/>
      <c r="E114" s="6" t="s">
        <v>88</v>
      </c>
      <c r="F114" s="61" t="e">
        <f>DATE(#REF!,1,1)</f>
        <v>#REF!</v>
      </c>
      <c r="G114" s="61" t="e">
        <f>DATE(#REF!,6,30)</f>
        <v>#REF!</v>
      </c>
    </row>
    <row r="115" spans="1:7" s="16" customFormat="1" ht="11.25" customHeight="1" hidden="1">
      <c r="A115" s="59">
        <v>4</v>
      </c>
      <c r="B115" s="59" t="s">
        <v>89</v>
      </c>
      <c r="C115" s="59"/>
      <c r="D115" s="59"/>
      <c r="E115" s="6" t="s">
        <v>18</v>
      </c>
      <c r="F115" s="61" t="e">
        <f>DATE(#REF!,1,1)</f>
        <v>#REF!</v>
      </c>
      <c r="G115" s="62" t="e">
        <f>DATE(#REF!,9,30)</f>
        <v>#REF!</v>
      </c>
    </row>
    <row r="116" spans="1:7" s="16" customFormat="1" ht="11.25" customHeight="1" hidden="1">
      <c r="A116" s="59">
        <v>5</v>
      </c>
      <c r="B116" s="59" t="s">
        <v>90</v>
      </c>
      <c r="C116" s="59"/>
      <c r="D116" s="59"/>
      <c r="E116" s="6" t="s">
        <v>91</v>
      </c>
      <c r="F116" s="61" t="e">
        <f>DATE(#REF!,1,1)</f>
        <v>#REF!</v>
      </c>
      <c r="G116" s="62" t="e">
        <f>DATE(#REF!,12,31)</f>
        <v>#REF!</v>
      </c>
    </row>
    <row r="117" spans="1:7" s="16" customFormat="1" ht="11.25" customHeight="1" hidden="1">
      <c r="A117" s="59">
        <v>6</v>
      </c>
      <c r="B117" s="59" t="s">
        <v>92</v>
      </c>
      <c r="C117" s="59"/>
      <c r="D117" s="59"/>
      <c r="E117" s="6">
        <v>2012</v>
      </c>
      <c r="F117" s="61">
        <v>40909</v>
      </c>
      <c r="G117" s="62">
        <v>41274</v>
      </c>
    </row>
    <row r="118" spans="1:7" s="16" customFormat="1" ht="11.25" customHeight="1" hidden="1">
      <c r="A118" s="59">
        <v>7</v>
      </c>
      <c r="B118" s="59" t="s">
        <v>93</v>
      </c>
      <c r="C118" s="59"/>
      <c r="D118" s="59"/>
      <c r="E118" s="6">
        <v>2013</v>
      </c>
      <c r="F118" s="61">
        <v>41275</v>
      </c>
      <c r="G118" s="62">
        <v>41639</v>
      </c>
    </row>
    <row r="119" spans="1:7" s="16" customFormat="1" ht="11.25" customHeight="1" hidden="1">
      <c r="A119" s="59">
        <v>8</v>
      </c>
      <c r="B119" s="59" t="s">
        <v>94</v>
      </c>
      <c r="C119" s="59"/>
      <c r="D119" s="59"/>
      <c r="E119" s="6">
        <v>2014</v>
      </c>
      <c r="F119" s="61">
        <v>41640</v>
      </c>
      <c r="G119" s="62">
        <v>42004</v>
      </c>
    </row>
    <row r="120" spans="1:7" s="16" customFormat="1" ht="11.25" customHeight="1" hidden="1">
      <c r="A120" s="16">
        <v>9</v>
      </c>
      <c r="B120" s="16" t="s">
        <v>95</v>
      </c>
      <c r="E120" s="16">
        <v>2015</v>
      </c>
      <c r="F120" s="61">
        <v>42005</v>
      </c>
      <c r="G120" s="62">
        <v>42369</v>
      </c>
    </row>
    <row r="121" spans="1:7" s="16" customFormat="1" ht="11.25" customHeight="1" hidden="1">
      <c r="A121" s="16">
        <v>10</v>
      </c>
      <c r="B121" s="16" t="s">
        <v>96</v>
      </c>
      <c r="E121" s="6">
        <v>2016</v>
      </c>
      <c r="F121" s="61">
        <v>42370</v>
      </c>
      <c r="G121" s="62">
        <v>42735</v>
      </c>
    </row>
    <row r="122" spans="1:7" s="16" customFormat="1" ht="11.25" customHeight="1" hidden="1">
      <c r="A122" s="16">
        <v>11</v>
      </c>
      <c r="B122" s="16" t="s">
        <v>97</v>
      </c>
      <c r="E122" s="6"/>
      <c r="F122" s="61"/>
      <c r="G122" s="62"/>
    </row>
    <row r="123" spans="1:2" s="16" customFormat="1" ht="11.25" customHeight="1" hidden="1">
      <c r="A123" s="16">
        <v>12</v>
      </c>
      <c r="B123" s="16" t="s">
        <v>98</v>
      </c>
    </row>
    <row r="124" s="16" customFormat="1" ht="11.25" customHeight="1" hidden="1"/>
    <row r="125" s="16" customFormat="1" ht="11.25" customHeight="1" hidden="1"/>
    <row r="126" s="15" customFormat="1" ht="11.25" customHeight="1"/>
    <row r="127" s="15" customFormat="1" ht="11.25" customHeight="1"/>
  </sheetData>
  <mergeCells count="113">
    <mergeCell ref="A87:D87"/>
    <mergeCell ref="A92:D92"/>
    <mergeCell ref="A93:D93"/>
    <mergeCell ref="A94:D94"/>
    <mergeCell ref="A88:D88"/>
    <mergeCell ref="A89:D89"/>
    <mergeCell ref="A90:D90"/>
    <mergeCell ref="A91:D91"/>
    <mergeCell ref="A83:D83"/>
    <mergeCell ref="A84:D84"/>
    <mergeCell ref="A85:D85"/>
    <mergeCell ref="A86:D86"/>
    <mergeCell ref="A79:D79"/>
    <mergeCell ref="A81:D81"/>
    <mergeCell ref="A82:D82"/>
    <mergeCell ref="A80:D80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2:D62"/>
    <mergeCell ref="A63:D63"/>
    <mergeCell ref="A64:D64"/>
    <mergeCell ref="A66:D66"/>
    <mergeCell ref="A65:D65"/>
    <mergeCell ref="A58:D58"/>
    <mergeCell ref="A59:D59"/>
    <mergeCell ref="A60:D60"/>
    <mergeCell ref="A61:D61"/>
    <mergeCell ref="A54:D54"/>
    <mergeCell ref="A55:D55"/>
    <mergeCell ref="A56:D56"/>
    <mergeCell ref="A57:D57"/>
    <mergeCell ref="A40:D40"/>
    <mergeCell ref="A41:D41"/>
    <mergeCell ref="A45:D45"/>
    <mergeCell ref="A46:D46"/>
    <mergeCell ref="A42:D42"/>
    <mergeCell ref="A43:D43"/>
    <mergeCell ref="A44:D44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3:D23"/>
    <mergeCell ref="A25:D25"/>
    <mergeCell ref="A22:D22"/>
    <mergeCell ref="A26:D26"/>
    <mergeCell ref="A12:C12"/>
    <mergeCell ref="D12:G12"/>
    <mergeCell ref="A13:C13"/>
    <mergeCell ref="A21:D21"/>
    <mergeCell ref="A19:D19"/>
    <mergeCell ref="A20:D20"/>
    <mergeCell ref="D13:G13"/>
    <mergeCell ref="E15:F15"/>
    <mergeCell ref="E16:F16"/>
    <mergeCell ref="E17:F17"/>
    <mergeCell ref="A11:C11"/>
    <mergeCell ref="D11:G11"/>
    <mergeCell ref="A9:C9"/>
    <mergeCell ref="D9:G9"/>
    <mergeCell ref="A10:C10"/>
    <mergeCell ref="D10:G10"/>
    <mergeCell ref="C5:F5"/>
    <mergeCell ref="A7:C7"/>
    <mergeCell ref="D7:G7"/>
    <mergeCell ref="A8:C8"/>
    <mergeCell ref="D8:G8"/>
    <mergeCell ref="F1:G1"/>
    <mergeCell ref="F2:G2"/>
    <mergeCell ref="F3:G3"/>
    <mergeCell ref="A4:G4"/>
    <mergeCell ref="A47:D47"/>
    <mergeCell ref="A95:D95"/>
    <mergeCell ref="A96:D96"/>
    <mergeCell ref="A97:D97"/>
    <mergeCell ref="A48:D48"/>
    <mergeCell ref="A49:D49"/>
    <mergeCell ref="A50:D50"/>
    <mergeCell ref="A51:D51"/>
    <mergeCell ref="A52:D52"/>
    <mergeCell ref="A53:D53"/>
    <mergeCell ref="A98:D98"/>
    <mergeCell ref="A99:D99"/>
    <mergeCell ref="A100:D100"/>
    <mergeCell ref="A101:D101"/>
    <mergeCell ref="A102:D102"/>
    <mergeCell ref="B104:C104"/>
    <mergeCell ref="F104:G104"/>
    <mergeCell ref="B105:C105"/>
    <mergeCell ref="F105:G105"/>
    <mergeCell ref="A110:C110"/>
    <mergeCell ref="B107:C107"/>
    <mergeCell ref="F107:G107"/>
    <mergeCell ref="B108:C108"/>
    <mergeCell ref="F108:G108"/>
  </mergeCells>
  <conditionalFormatting sqref="F102">
    <cfRule type="cellIs" priority="1" dxfId="0" operator="notEqual" stopIfTrue="1">
      <formula>$F$59</formula>
    </cfRule>
  </conditionalFormatting>
  <conditionalFormatting sqref="G102">
    <cfRule type="cellIs" priority="2" dxfId="0" operator="notEqual" stopIfTrue="1">
      <formula>$G$59</formula>
    </cfRule>
  </conditionalFormatting>
  <conditionalFormatting sqref="F59">
    <cfRule type="cellIs" priority="3" dxfId="0" operator="notEqual" stopIfTrue="1">
      <formula>$F$102</formula>
    </cfRule>
  </conditionalFormatting>
  <conditionalFormatting sqref="G59">
    <cfRule type="cellIs" priority="4" dxfId="0" operator="notEqual" stopIfTrue="1">
      <formula>$G$102</formula>
    </cfRule>
  </conditionalFormatting>
  <conditionalFormatting sqref="F55:G55">
    <cfRule type="cellIs" priority="5" dxfId="0" operator="lessThan" stopIfTrue="1">
      <formula>#REF!</formula>
    </cfRule>
  </conditionalFormatting>
  <conditionalFormatting sqref="F33:G33">
    <cfRule type="cellIs" priority="6" dxfId="0" operator="lessThan" stopIfTrue="1">
      <formula>#REF!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F64:G65">
      <formula1>0</formula1>
    </dataValidation>
  </dataValidations>
  <printOptions/>
  <pageMargins left="0.81" right="0.22" top="0.6" bottom="0.53" header="0.5" footer="0.5"/>
  <pageSetup horizontalDpi="600" verticalDpi="600" orientation="portrait" paperSize="9" scale="84" r:id="rId3"/>
  <rowBreaks count="1" manualBreakCount="1">
    <brk id="5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Solovjeva</cp:lastModifiedBy>
  <cp:lastPrinted>2017-04-27T12:59:10Z</cp:lastPrinted>
  <dcterms:created xsi:type="dcterms:W3CDTF">2005-05-17T12:55:39Z</dcterms:created>
  <dcterms:modified xsi:type="dcterms:W3CDTF">2017-04-28T06:38:51Z</dcterms:modified>
  <cp:category/>
  <cp:version/>
  <cp:contentType/>
  <cp:contentStatus/>
</cp:coreProperties>
</file>